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1 - Stavební část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'SO01 - Stavební část'!$C$93:$K$788</definedName>
    <definedName name="_xlnm.Print_Area" localSheetId="1">'SO01 - Stavební část'!$C$4:$J$39,'SO01 - Stavební část'!$C$45:$J$75,'SO01 - Stavební část'!$C$81:$K$788</definedName>
    <definedName name="_xlnm.Print_Titles" localSheetId="1">'SO01 - Stavební část'!$93:$93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787"/>
  <c r="BH787"/>
  <c r="BG787"/>
  <c r="BF787"/>
  <c r="T787"/>
  <c r="T786"/>
  <c r="T785"/>
  <c r="R787"/>
  <c r="R786"/>
  <c r="R785"/>
  <c r="P787"/>
  <c r="P786"/>
  <c r="P785"/>
  <c r="BK787"/>
  <c r="BK786"/>
  <c r="J786"/>
  <c r="BK785"/>
  <c r="J785"/>
  <c r="J787"/>
  <c r="BE787"/>
  <c r="J74"/>
  <c r="J73"/>
  <c r="BI661"/>
  <c r="BH661"/>
  <c r="BG661"/>
  <c r="BF661"/>
  <c r="T661"/>
  <c r="R661"/>
  <c r="P661"/>
  <c r="BK661"/>
  <c r="J661"/>
  <c r="BE661"/>
  <c r="BI540"/>
  <c r="BH540"/>
  <c r="BG540"/>
  <c r="BF540"/>
  <c r="T540"/>
  <c r="T539"/>
  <c r="R540"/>
  <c r="R539"/>
  <c r="P540"/>
  <c r="P539"/>
  <c r="BK540"/>
  <c r="BK539"/>
  <c r="J539"/>
  <c r="J540"/>
  <c r="BE540"/>
  <c r="J72"/>
  <c r="BI537"/>
  <c r="BH537"/>
  <c r="BG537"/>
  <c r="BF537"/>
  <c r="T537"/>
  <c r="R537"/>
  <c r="P537"/>
  <c r="BK537"/>
  <c r="J537"/>
  <c r="BE537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8"/>
  <c r="BH528"/>
  <c r="BG528"/>
  <c r="BF528"/>
  <c r="T528"/>
  <c r="R528"/>
  <c r="P528"/>
  <c r="BK528"/>
  <c r="J528"/>
  <c r="BE528"/>
  <c r="BI520"/>
  <c r="BH520"/>
  <c r="BG520"/>
  <c r="BF520"/>
  <c r="T520"/>
  <c r="R520"/>
  <c r="P520"/>
  <c r="BK520"/>
  <c r="J520"/>
  <c r="BE520"/>
  <c r="BI512"/>
  <c r="BH512"/>
  <c r="BG512"/>
  <c r="BF512"/>
  <c r="T512"/>
  <c r="T511"/>
  <c r="R512"/>
  <c r="R511"/>
  <c r="P512"/>
  <c r="P511"/>
  <c r="BK512"/>
  <c r="BK511"/>
  <c r="J511"/>
  <c r="J512"/>
  <c r="BE512"/>
  <c r="J71"/>
  <c r="BI509"/>
  <c r="BH509"/>
  <c r="BG509"/>
  <c r="BF509"/>
  <c r="T509"/>
  <c r="R509"/>
  <c r="P509"/>
  <c r="BK509"/>
  <c r="J509"/>
  <c r="BE509"/>
  <c r="BI506"/>
  <c r="BH506"/>
  <c r="BG506"/>
  <c r="BF506"/>
  <c r="T506"/>
  <c r="R506"/>
  <c r="P506"/>
  <c r="BK506"/>
  <c r="J506"/>
  <c r="BE506"/>
  <c r="BI490"/>
  <c r="BH490"/>
  <c r="BG490"/>
  <c r="BF490"/>
  <c r="T490"/>
  <c r="R490"/>
  <c r="P490"/>
  <c r="BK490"/>
  <c r="J490"/>
  <c r="BE490"/>
  <c r="BI475"/>
  <c r="BH475"/>
  <c r="BG475"/>
  <c r="BF475"/>
  <c r="T475"/>
  <c r="T474"/>
  <c r="R475"/>
  <c r="R474"/>
  <c r="P475"/>
  <c r="P474"/>
  <c r="BK475"/>
  <c r="BK474"/>
  <c r="J474"/>
  <c r="J475"/>
  <c r="BE475"/>
  <c r="J70"/>
  <c r="BI472"/>
  <c r="BH472"/>
  <c r="BG472"/>
  <c r="BF472"/>
  <c r="T472"/>
  <c r="R472"/>
  <c r="P472"/>
  <c r="BK472"/>
  <c r="J472"/>
  <c r="BE472"/>
  <c r="BI468"/>
  <c r="BH468"/>
  <c r="BG468"/>
  <c r="BF468"/>
  <c r="T468"/>
  <c r="R468"/>
  <c r="P468"/>
  <c r="BK468"/>
  <c r="J468"/>
  <c r="BE468"/>
  <c r="BI426"/>
  <c r="BH426"/>
  <c r="BG426"/>
  <c r="BF426"/>
  <c r="T426"/>
  <c r="T425"/>
  <c r="R426"/>
  <c r="R425"/>
  <c r="P426"/>
  <c r="P425"/>
  <c r="BK426"/>
  <c r="BK425"/>
  <c r="J425"/>
  <c r="J426"/>
  <c r="BE426"/>
  <c r="J69"/>
  <c r="BI423"/>
  <c r="BH423"/>
  <c r="BG423"/>
  <c r="BF423"/>
  <c r="T423"/>
  <c r="R423"/>
  <c r="P423"/>
  <c r="BK423"/>
  <c r="J423"/>
  <c r="BE423"/>
  <c r="BI419"/>
  <c r="BH419"/>
  <c r="BG419"/>
  <c r="BF419"/>
  <c r="T419"/>
  <c r="R419"/>
  <c r="P419"/>
  <c r="BK419"/>
  <c r="J419"/>
  <c r="BE419"/>
  <c r="BI415"/>
  <c r="BH415"/>
  <c r="BG415"/>
  <c r="BF415"/>
  <c r="T415"/>
  <c r="R415"/>
  <c r="P415"/>
  <c r="BK415"/>
  <c r="J415"/>
  <c r="BE415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77"/>
  <c r="BH377"/>
  <c r="BG377"/>
  <c r="BF377"/>
  <c r="T377"/>
  <c r="T376"/>
  <c r="R377"/>
  <c r="R376"/>
  <c r="P377"/>
  <c r="P376"/>
  <c r="BK377"/>
  <c r="BK376"/>
  <c r="J376"/>
  <c r="J377"/>
  <c r="BE377"/>
  <c r="J68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T369"/>
  <c r="T368"/>
  <c r="R370"/>
  <c r="R369"/>
  <c r="R368"/>
  <c r="P370"/>
  <c r="P369"/>
  <c r="P368"/>
  <c r="BK370"/>
  <c r="BK369"/>
  <c r="J369"/>
  <c r="BK368"/>
  <c r="J368"/>
  <c r="J370"/>
  <c r="BE370"/>
  <c r="J67"/>
  <c r="J66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T359"/>
  <c r="R360"/>
  <c r="R359"/>
  <c r="P360"/>
  <c r="P359"/>
  <c r="BK360"/>
  <c r="BK359"/>
  <c r="J359"/>
  <c r="J360"/>
  <c r="BE360"/>
  <c r="J65"/>
  <c r="BI357"/>
  <c r="BH357"/>
  <c r="BG357"/>
  <c r="BF357"/>
  <c r="T357"/>
  <c r="T356"/>
  <c r="R357"/>
  <c r="R356"/>
  <c r="P357"/>
  <c r="P356"/>
  <c r="BK357"/>
  <c r="BK356"/>
  <c r="J356"/>
  <c r="J357"/>
  <c r="BE357"/>
  <c r="J64"/>
  <c r="BI354"/>
  <c r="BH354"/>
  <c r="BG354"/>
  <c r="BF354"/>
  <c r="T354"/>
  <c r="R354"/>
  <c r="P354"/>
  <c r="BK354"/>
  <c r="J354"/>
  <c r="BE354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T346"/>
  <c r="R347"/>
  <c r="R346"/>
  <c r="P347"/>
  <c r="P346"/>
  <c r="BK347"/>
  <c r="BK346"/>
  <c r="J346"/>
  <c r="J347"/>
  <c r="BE347"/>
  <c r="J63"/>
  <c r="BI342"/>
  <c r="BH342"/>
  <c r="BG342"/>
  <c r="BF342"/>
  <c r="T342"/>
  <c r="R342"/>
  <c r="P342"/>
  <c r="BK342"/>
  <c r="J342"/>
  <c r="BE342"/>
  <c r="BI334"/>
  <c r="BH334"/>
  <c r="BG334"/>
  <c r="BF334"/>
  <c r="T334"/>
  <c r="R334"/>
  <c r="P334"/>
  <c r="BK334"/>
  <c r="J334"/>
  <c r="BE334"/>
  <c r="BI274"/>
  <c r="BH274"/>
  <c r="BG274"/>
  <c r="BF274"/>
  <c r="T274"/>
  <c r="R274"/>
  <c r="P274"/>
  <c r="BK274"/>
  <c r="J274"/>
  <c r="BE274"/>
  <c r="BI270"/>
  <c r="BH270"/>
  <c r="BG270"/>
  <c r="BF270"/>
  <c r="T270"/>
  <c r="R270"/>
  <c r="P270"/>
  <c r="BK270"/>
  <c r="J270"/>
  <c r="BE270"/>
  <c r="BI237"/>
  <c r="BH237"/>
  <c r="BG237"/>
  <c r="BF237"/>
  <c r="T237"/>
  <c r="R237"/>
  <c r="P237"/>
  <c r="BK237"/>
  <c r="J237"/>
  <c r="BE237"/>
  <c r="BI206"/>
  <c r="BH206"/>
  <c r="BG206"/>
  <c r="BF206"/>
  <c r="T206"/>
  <c r="T205"/>
  <c r="R206"/>
  <c r="R205"/>
  <c r="P206"/>
  <c r="P205"/>
  <c r="BK206"/>
  <c r="BK205"/>
  <c r="J205"/>
  <c r="J206"/>
  <c r="BE206"/>
  <c r="J62"/>
  <c r="BI194"/>
  <c r="BH194"/>
  <c r="BG194"/>
  <c r="BF194"/>
  <c r="T194"/>
  <c r="R194"/>
  <c r="P194"/>
  <c r="BK194"/>
  <c r="J194"/>
  <c r="BE194"/>
  <c r="BI163"/>
  <c r="BH163"/>
  <c r="BG163"/>
  <c r="BF163"/>
  <c r="T163"/>
  <c r="R163"/>
  <c r="P163"/>
  <c r="BK163"/>
  <c r="J163"/>
  <c r="BE163"/>
  <c r="BI156"/>
  <c r="BH156"/>
  <c r="BG156"/>
  <c r="BF156"/>
  <c r="T156"/>
  <c r="R156"/>
  <c r="P156"/>
  <c r="BK156"/>
  <c r="J156"/>
  <c r="BE156"/>
  <c r="BI97"/>
  <c r="F37"/>
  <c i="1" r="BD55"/>
  <c i="2" r="BH97"/>
  <c r="F36"/>
  <c i="1" r="BC55"/>
  <c i="2" r="BG97"/>
  <c r="F35"/>
  <c i="1" r="BB55"/>
  <c i="2" r="BF97"/>
  <c r="J34"/>
  <c i="1" r="AW55"/>
  <c i="2" r="F34"/>
  <c i="1" r="BA55"/>
  <c i="2" r="T97"/>
  <c r="T96"/>
  <c r="T95"/>
  <c r="T94"/>
  <c r="R97"/>
  <c r="R96"/>
  <c r="R95"/>
  <c r="R94"/>
  <c r="P97"/>
  <c r="P96"/>
  <c r="P95"/>
  <c r="P94"/>
  <c i="1" r="AU55"/>
  <c i="2" r="BK97"/>
  <c r="BK96"/>
  <c r="J96"/>
  <c r="BK95"/>
  <c r="J95"/>
  <c r="BK94"/>
  <c r="J94"/>
  <c r="J59"/>
  <c r="J30"/>
  <c i="1" r="AG55"/>
  <c i="2" r="J97"/>
  <c r="BE97"/>
  <c r="J33"/>
  <c i="1" r="AV55"/>
  <c i="2" r="F33"/>
  <c i="1" r="AZ55"/>
  <c i="2" r="J61"/>
  <c r="J60"/>
  <c r="J91"/>
  <c r="J90"/>
  <c r="F90"/>
  <c r="F88"/>
  <c r="E86"/>
  <c r="J55"/>
  <c r="J54"/>
  <c r="F54"/>
  <c r="F52"/>
  <c r="E50"/>
  <c r="J39"/>
  <c r="J18"/>
  <c r="E18"/>
  <c r="F91"/>
  <c r="F55"/>
  <c r="J17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<sst xmlns="http://schemas.openxmlformats.org/spreadsheetml/2006/main">
  <si>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</si>
  <si>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</si>
  <si>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</si>
  <si>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</si>
  <si>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</si>
  <si>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{50403775-55c9-4f51-9aa1-a5db73dd6cdf}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</si>
  <si>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</si>
  <si>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</si>
  <si>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</si>
  <si>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</si>
  <si>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</si>
  <si>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</si>
  <si>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</si>
  <si>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</si>
  <si>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</si>
  <si>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</si>
  <si>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</si>
  <si>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Sanace vlhkosti objektu Bruzovská 328, Frýdek-Místek</t>
  </si>
  <si>
    <t>KSO:</t>
  </si>
  <si>
    <t/>
  </si>
  <si>
    <t>CC-CZ:</t>
  </si>
  <si>
    <t>Místo:</t>
  </si>
  <si>
    <t xml:space="preserve"> </t>
  </si>
  <si>
    <t>Datum:</t>
  </si>
  <si>
    <t>10. 5. 2019</t>
  </si>
  <si>
    <t>Zadavatel:</t>
  </si>
  <si>
    <t>IČ:</t>
  </si>
  <si>
    <t>00296643</t>
  </si>
  <si>
    <t>Statutární město Frýdek-Místek</t>
  </si>
  <si>
    <t>DIČ:</t>
  </si>
  <si>
    <t>CZ00296643</t>
  </si>
  <si>
    <t>Uchazeč:</t>
  </si>
  <si>
    <t>Vyplň údaj</t>
  </si>
  <si>
    <t>Projektant:</t>
  </si>
  <si>
    <t>26847779</t>
  </si>
  <si>
    <t>CONSTRUCTUS s.r.o.</t>
  </si>
  <si>
    <t>CZ26847779</t>
  </si>
  <si>
    <t>True</t>
  </si>
  <si>
    <t>Zpracovatel:</t>
  </si>
  <si>
    <t>Ing. Jana Koběrská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</si>
  <si>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</si>
  <si>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</si>
  <si>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</si>
  <si>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</si>
  <si>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</si>
  <si>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</si>
  <si>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</si>
  <si>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</si>
  <si>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</si>
  <si>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</si>
  <si>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</si>
  <si>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</si>
  <si>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</si>
  <si>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</si>
  <si>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</si>
  <si>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</si>
  <si>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</si>
  <si>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</si>
  <si>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</si>
  <si>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</si>
  <si>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</si>
  <si>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</si>
  <si>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</si>
  <si>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</si>
  <si>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</si>
  <si>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</si>
  <si>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</si>
  <si>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</si>
  <si>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</si>
  <si>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</si>
  <si>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</si>
  <si>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</si>
  <si>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</si>
  <si>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</si>
  <si>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</si>
  <si>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</si>
  <si>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</si>
  <si>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</si>
  <si>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</si>
  <si>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</si>
  <si>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</si>
  <si>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</si>
  <si>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</si>
  <si>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</si>
  <si>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</si>
  <si>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{22bf9a7e-61f5-4ad6-b6a9-5c8ad52cf295}</t>
  </si>
  <si>
    <t>2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</si>
  <si>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</si>
  <si>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</si>
  <si>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</si>
  <si>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</si>
  <si>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</si>
  <si>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</si>
  <si>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</si>
  <si>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</si>
  <si>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</si>
  <si>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</si>
  <si>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</si>
  <si>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</si>
  <si>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</si>
  <si>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PSV - Práce a dodávky PSV</t>
  </si>
  <si>
    <t xml:space="preserve">    735 - Ústřední vytápění - otopná tělesa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</si>
  <si>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</si>
  <si>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</si>
  <si>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</si>
  <si>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</si>
  <si>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</si>
  <si>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</si>
  <si>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</si>
  <si>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</si>
  <si>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</si>
  <si>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</si>
  <si>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</si>
  <si>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</si>
  <si>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</si>
  <si>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</si>
  <si>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</si>
  <si>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</si>
  <si>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</si>
  <si>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</si>
  <si>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</si>
  <si>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</si>
  <si>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</si>
  <si>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</si>
  <si>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</si>
  <si>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</si>
  <si>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</si>
  <si>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</si>
  <si>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619921RC1</t>
  </si>
  <si>
    <t>Jádrová sušící omítka na bázi hydraulických pojiv a kvarcitového písku, např. typ Hydroment sušící omítka (KEMA)</t>
  </si>
  <si>
    <t>m2</t>
  </si>
  <si>
    <t>16</t>
  </si>
  <si>
    <t>570155666</t>
  </si>
  <si>
    <t>PP</t>
  </si>
  <si>
    <t>VV</t>
  </si>
  <si>
    <t>viz. PD TZ+ D3</t>
  </si>
  <si>
    <t>"001"</t>
  </si>
  <si>
    <t>1,0*0,5*3,14*1,75</t>
  </si>
  <si>
    <t>"002"</t>
  </si>
  <si>
    <t>0,5*(1,8+1,72+0,8+0,66)</t>
  </si>
  <si>
    <t>1,0*((1,72-0,9-0,575)+2*0,3+2,5+2*0,45+1,7+0,5)</t>
  </si>
  <si>
    <t>1,5*(0,575+0,24+0,56+1,94)</t>
  </si>
  <si>
    <t>1,8*(2,4+1,8)</t>
  </si>
  <si>
    <t>"003"</t>
  </si>
  <si>
    <t>1,4*0,45*2</t>
  </si>
  <si>
    <t>1,8*((2,3-1,02)+1,11*2)</t>
  </si>
  <si>
    <t>"004"</t>
  </si>
  <si>
    <t>1,0*(2,1+0,3+1,025+2,0+0,45+0,58+0,47)</t>
  </si>
  <si>
    <t>"009"</t>
  </si>
  <si>
    <t>2,0*2,2</t>
  </si>
  <si>
    <t>"010"</t>
  </si>
  <si>
    <t>1,5*(3,35+0,4+3,7)</t>
  </si>
  <si>
    <t>2,1*(4,8+3,7)</t>
  </si>
  <si>
    <t>"014"</t>
  </si>
  <si>
    <t>0,5*(1,6+0,5*3)</t>
  </si>
  <si>
    <t>"015"</t>
  </si>
  <si>
    <t>0,5*2,15</t>
  </si>
  <si>
    <t>0,5*(0,5+1,0)*(3,65*2-(0,8*3))</t>
  </si>
  <si>
    <t>1,0*2,15</t>
  </si>
  <si>
    <t>"016"</t>
  </si>
  <si>
    <t>0,5*(1,44+1,39*2+0,5*2)</t>
  </si>
  <si>
    <t>0,5*(0,5+1,0)*(2*4,8-0,8*2)</t>
  </si>
  <si>
    <t>1,0*(1,1+2,2+2*0,5)</t>
  </si>
  <si>
    <t>"017"</t>
  </si>
  <si>
    <t>0,5*(2,45+0,45+3,45)</t>
  </si>
  <si>
    <t>"020a"</t>
  </si>
  <si>
    <t>0,8*(1,45+0,6)</t>
  </si>
  <si>
    <t>"020"</t>
  </si>
  <si>
    <t>0,5*(1,75+2,35)</t>
  </si>
  <si>
    <t>0,5*(0,5+1,86)*2,65</t>
  </si>
  <si>
    <t>1,86*(2,6+1,85)</t>
  </si>
  <si>
    <t>"024"</t>
  </si>
  <si>
    <t>0,5*(0,2+2,8+1,2+2*0,4)</t>
  </si>
  <si>
    <t>1,5*2,31</t>
  </si>
  <si>
    <t>"025"</t>
  </si>
  <si>
    <t>0,5*(0,6+1,0)</t>
  </si>
  <si>
    <t>0,5*(0,5+2,0)*1,5*2</t>
  </si>
  <si>
    <t>"026"</t>
  </si>
  <si>
    <t>1,85*(2,175+0,3+2*0,5+0,8)</t>
  </si>
  <si>
    <t>"027"</t>
  </si>
  <si>
    <t>0,5*(5,7+1,925)</t>
  </si>
  <si>
    <t>"028"</t>
  </si>
  <si>
    <t>0,5*2*(5,7+3,15)-0,5*0,8</t>
  </si>
  <si>
    <t>"029"</t>
  </si>
  <si>
    <t>0,5*(1,21+0,68+1,4+0,85+0,2+0,3)</t>
  </si>
  <si>
    <t>"030"</t>
  </si>
  <si>
    <t>0,5*(0,2+0,9+1,33)</t>
  </si>
  <si>
    <t>"0,31"</t>
  </si>
  <si>
    <t>1,2*(1,74+1,33)</t>
  </si>
  <si>
    <t>"0,32"</t>
  </si>
  <si>
    <t>0,5*(1,6+0,68)</t>
  </si>
  <si>
    <t>Součet</t>
  </si>
  <si>
    <t>4</t>
  </si>
  <si>
    <t>619921RC2</t>
  </si>
  <si>
    <t xml:space="preserve">Štuková omítka  - románská omítka bez příměsi cementu, např. typ Hydroment jemná omítka (KEMA)</t>
  </si>
  <si>
    <t>925146792</t>
  </si>
  <si>
    <t>Štuková omítka - románská omítka bez příměsi cementu, např. typ Hydroment jemná omítka (KEMA)</t>
  </si>
  <si>
    <t>150,801</t>
  </si>
  <si>
    <t>odpočet obkladů</t>
  </si>
  <si>
    <t>-23,66</t>
  </si>
  <si>
    <t>3</t>
  </si>
  <si>
    <t>619991001</t>
  </si>
  <si>
    <t>Zakrytí podlah fólií přilepenou lepící páskou</t>
  </si>
  <si>
    <t>CS ÚRS 2019 01</t>
  </si>
  <si>
    <t>947451978</t>
  </si>
  <si>
    <t>Zakrytí vnitřních ploch před znečištěním včetně pozdějšího odkrytí podlah fólií přilepenou lepící páskou</t>
  </si>
  <si>
    <t>"001"2,36</t>
  </si>
  <si>
    <t>"002"22,78</t>
  </si>
  <si>
    <t>"003"2,55</t>
  </si>
  <si>
    <t>"004"7,07</t>
  </si>
  <si>
    <t>"009"6,93</t>
  </si>
  <si>
    <t>"010"17,76</t>
  </si>
  <si>
    <t>"011"6,2</t>
  </si>
  <si>
    <t>"012"4,88</t>
  </si>
  <si>
    <t>"013"1,44</t>
  </si>
  <si>
    <t>"014"2,32</t>
  </si>
  <si>
    <t>"015"7,85</t>
  </si>
  <si>
    <t>"016"25,6</t>
  </si>
  <si>
    <t>"017"11,76</t>
  </si>
  <si>
    <t>"019"3,44</t>
  </si>
  <si>
    <t>"020"10,46</t>
  </si>
  <si>
    <t>"020a"3,47</t>
  </si>
  <si>
    <t>"024"10,2</t>
  </si>
  <si>
    <t>"025"11,69</t>
  </si>
  <si>
    <t>"026"2,39</t>
  </si>
  <si>
    <t>"027"19,83</t>
  </si>
  <si>
    <t>"028"17,96</t>
  </si>
  <si>
    <t>"029"6,33</t>
  </si>
  <si>
    <t>"030"1,92</t>
  </si>
  <si>
    <t>"031"4,13</t>
  </si>
  <si>
    <t>"032"2,2</t>
  </si>
  <si>
    <t>"033"1,8</t>
  </si>
  <si>
    <t>"034"3,83</t>
  </si>
  <si>
    <t>"035"1,67</t>
  </si>
  <si>
    <t>619991011</t>
  </si>
  <si>
    <t>Obalení konstrukcí a prvků fólií přilepenou lepící páskou</t>
  </si>
  <si>
    <t>-706977898</t>
  </si>
  <si>
    <t>Zakrytí vnitřních ploch před znečištěním včetně pozdějšího odkrytí konstrukcí a prvků obalením fólií a přelepením páskou</t>
  </si>
  <si>
    <t>0,8*0,5*3</t>
  </si>
  <si>
    <t>1,15*2,25</t>
  </si>
  <si>
    <t>1,2*1,5</t>
  </si>
  <si>
    <t>1,1*1,4*4</t>
  </si>
  <si>
    <t>1,2*0,6*2</t>
  </si>
  <si>
    <t>1,2*0,6*3</t>
  </si>
  <si>
    <t>1,2*0,6*5</t>
  </si>
  <si>
    <t>1,7*0,6*1</t>
  </si>
  <si>
    <t>9</t>
  </si>
  <si>
    <t>Ostatní konstrukce a práce, bourání</t>
  </si>
  <si>
    <t>5</t>
  </si>
  <si>
    <t>952901111</t>
  </si>
  <si>
    <t>Vyčištění budov bytové a občanské výstavby při výšce podlaží do 4 m</t>
  </si>
  <si>
    <t>-1474413100</t>
  </si>
  <si>
    <t>Vyčištění budov nebo objektů před předáním do užívání budov bytové nebo občanské výstavby, světlé výšky podlaží do 4 m</t>
  </si>
  <si>
    <t>965081611</t>
  </si>
  <si>
    <t>Odsekání soklíků rovných</t>
  </si>
  <si>
    <t>m</t>
  </si>
  <si>
    <t>-1574780289</t>
  </si>
  <si>
    <t>Odsekání soklíků včetně otlučení podkladní omítky až na zdivo rovných</t>
  </si>
  <si>
    <t>viz. PD TZ+ D2</t>
  </si>
  <si>
    <t>B3</t>
  </si>
  <si>
    <t>(1,8+1,72+0,8+0,66)</t>
  </si>
  <si>
    <t>((1,72-0,9-0,575)+2*0,3+2,5+2*0,45+1,7+0,5)</t>
  </si>
  <si>
    <t>(0,575+0,24+0,56+1,94)</t>
  </si>
  <si>
    <t>(2,4+1,8)</t>
  </si>
  <si>
    <t>(3,35+0,4+3,7)</t>
  </si>
  <si>
    <t>(4,8+3,7)</t>
  </si>
  <si>
    <t>(1,6+0,5*3)</t>
  </si>
  <si>
    <t>(1,45+0,6)</t>
  </si>
  <si>
    <t>(1,75+2,35)</t>
  </si>
  <si>
    <t>2,65</t>
  </si>
  <si>
    <t>(2,6+1,85)</t>
  </si>
  <si>
    <t>(2,175+0,3+2*0,5+0,8)</t>
  </si>
  <si>
    <t>(5,7+1,925)</t>
  </si>
  <si>
    <t>2*(5,7+3,15)-0,8</t>
  </si>
  <si>
    <t>(1,21+0,68+1,4+0,85+0,2+0,3)</t>
  </si>
  <si>
    <t>(1,74+1,33)</t>
  </si>
  <si>
    <t>(1,6+0,68)</t>
  </si>
  <si>
    <t>7</t>
  </si>
  <si>
    <t>976061RC1</t>
  </si>
  <si>
    <t>Vybourání dřevěných madel a zábradlí</t>
  </si>
  <si>
    <t>kus</t>
  </si>
  <si>
    <t>-1220579394</t>
  </si>
  <si>
    <t>Vybourání dřevěných konstrukcí zábradlí a madel</t>
  </si>
  <si>
    <t>B07 - 001-002</t>
  </si>
  <si>
    <t>8</t>
  </si>
  <si>
    <t>978013191</t>
  </si>
  <si>
    <t>Otlučení (osekání) vnitřní vápenné nebo vápenocementové omítky stěn v rozsahu do 100 %</t>
  </si>
  <si>
    <t>300807887</t>
  </si>
  <si>
    <t>Otlučení vápenných nebo vápenocementových omítek vnitřních ploch stěn s vyškrabáním spar, s očištěním zdiva, v rozsahu přes 50 do 100 %</t>
  </si>
  <si>
    <t>B2, B3</t>
  </si>
  <si>
    <t>978059541</t>
  </si>
  <si>
    <t>Odsekání a odebrání obkladů stěn z vnitřních obkládaček plochy přes 1 m2</t>
  </si>
  <si>
    <t>2012868890</t>
  </si>
  <si>
    <t>Odsekání obkladů stěn včetně otlučení podkladní omítky až na zdivo z obkládaček vnitřních, z jakýchkoliv materiálů, plochy přes 1 m2</t>
  </si>
  <si>
    <t>B1</t>
  </si>
  <si>
    <t>"011"</t>
  </si>
  <si>
    <t>2,4*(1,0+2*0,9+0,1)</t>
  </si>
  <si>
    <t>2,0*(2,95+2,25*2+1,7)-2,0*0,8</t>
  </si>
  <si>
    <t>10</t>
  </si>
  <si>
    <t>985131111</t>
  </si>
  <si>
    <t>Očištění ploch stěn, rubu kleneb a podlah tlakovou vodou</t>
  </si>
  <si>
    <t>179407542</t>
  </si>
  <si>
    <t>997</t>
  </si>
  <si>
    <t>Přesun sutě</t>
  </si>
  <si>
    <t>11</t>
  </si>
  <si>
    <t>997013211</t>
  </si>
  <si>
    <t>Vnitrostaveništní doprava suti a vybouraných hmot pro budovy v do 6 m ručně</t>
  </si>
  <si>
    <t>t</t>
  </si>
  <si>
    <t>-660717434</t>
  </si>
  <si>
    <t>Vnitrostaveništní doprava suti a vybouraných hmot vodorovně do 50 m svisle ručně (nošením po schodech) pro budovy a haly výšky do 6 m</t>
  </si>
  <si>
    <t>12</t>
  </si>
  <si>
    <t>997013501</t>
  </si>
  <si>
    <t>Odvoz suti a vybouraných hmot na skládku nebo meziskládku do 1 km se složením</t>
  </si>
  <si>
    <t>-1978647743</t>
  </si>
  <si>
    <t>Odvoz suti a vybouraných hmot na skládku nebo meziskládku se složením, na vzdálenost do 1 km</t>
  </si>
  <si>
    <t>13</t>
  </si>
  <si>
    <t>997013509</t>
  </si>
  <si>
    <t>Příplatek k odvozu suti a vybouraných hmot na skládku ZKD 1 km přes 1 km</t>
  </si>
  <si>
    <t>69280103</t>
  </si>
  <si>
    <t>Odvoz suti a vybouraných hmot na skládku nebo meziskládku se složením, na vzdálenost Příplatek k ceně za každý další i započatý 1 km přes 1 km</t>
  </si>
  <si>
    <t>10,464*4 'Přepočtené koeficientem množství</t>
  </si>
  <si>
    <t>14</t>
  </si>
  <si>
    <t>997013831</t>
  </si>
  <si>
    <t>Poplatek za uložení na skládce (skládkovné) stavebního odpadu směsného kód odpadu 170 904</t>
  </si>
  <si>
    <t>46746988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</si>
  <si>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</si>
  <si>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</si>
  <si>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</si>
  <si>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998018001</t>
  </si>
  <si>
    <t>Přesun hmot ruční pro budovy v do 6 m</t>
  </si>
  <si>
    <t>-1935857266</t>
  </si>
  <si>
    <t>Přesun hmot pro budovy občanské výstavby, bydlení, výrobu a služby ruční - bez užití mechanizace vodorovná dopravní vzdálenost do 100 m pro budovy s jakoukoliv nosnou konstrukcí výšky do 6 m</t>
  </si>
  <si>
    <t>OST</t>
  </si>
  <si>
    <t>Ostatní</t>
  </si>
  <si>
    <t>OST01</t>
  </si>
  <si>
    <t>B4 - Demontáž a opětovná montáž madel, umyvadla, zrcadla - viz. 011</t>
  </si>
  <si>
    <t>komplet</t>
  </si>
  <si>
    <t>-811480048</t>
  </si>
  <si>
    <t>17</t>
  </si>
  <si>
    <t>OST02</t>
  </si>
  <si>
    <t>Kuchyňská linka - osazení větracích mřížek do pracovní desky - včetně dodávky</t>
  </si>
  <si>
    <t>sada</t>
  </si>
  <si>
    <t>-844712325</t>
  </si>
  <si>
    <t>18</t>
  </si>
  <si>
    <t>OST03</t>
  </si>
  <si>
    <t>Ochrana elektroinstalace, vypínačů a zásuvek</t>
  </si>
  <si>
    <t>soubor</t>
  </si>
  <si>
    <t>-1307681644</t>
  </si>
  <si>
    <t>19</t>
  </si>
  <si>
    <t>OST04</t>
  </si>
  <si>
    <t>Ochrana ostatních nedemontovaných a nedemontovatelných prvků v prostorách rekonstrukce</t>
  </si>
  <si>
    <t>soub</t>
  </si>
  <si>
    <t>-1426459781</t>
  </si>
  <si>
    <t>PSV</t>
  </si>
  <si>
    <t>Práce a dodávky PSV</t>
  </si>
  <si>
    <t>735</t>
  </si>
  <si>
    <t>Ústřední vytápění - otopná tělesa</t>
  </si>
  <si>
    <t>20</t>
  </si>
  <si>
    <t>735151RC1</t>
  </si>
  <si>
    <t xml:space="preserve"> B05 - Demontáž a opětovná montáž radiátorů, vypuštění a napuštění</t>
  </si>
  <si>
    <t>2017536899</t>
  </si>
  <si>
    <t>B05 - Demontáž a opětovná montáž radiátorů, vypuštění a napuštění</t>
  </si>
  <si>
    <t>735151RC2</t>
  </si>
  <si>
    <t>Tlaková zkouška systému</t>
  </si>
  <si>
    <t>-1211499953</t>
  </si>
  <si>
    <t>22</t>
  </si>
  <si>
    <t>998735201</t>
  </si>
  <si>
    <t>Přesun hmot procentní pro otopná tělesa v objektech v do 6 m</t>
  </si>
  <si>
    <t>%</t>
  </si>
  <si>
    <t>-1281640645</t>
  </si>
  <si>
    <t>Přesun hmot pro otopná tělesa stanovený procentní sazbou (%) z ceny vodorovná dopravní vzdálenost do 50 m v objektech výšky do 6 m</t>
  </si>
  <si>
    <t>766</t>
  </si>
  <si>
    <t>Konstrukce truhlářské</t>
  </si>
  <si>
    <t>23</t>
  </si>
  <si>
    <t>766660720</t>
  </si>
  <si>
    <t>Osazení větrací mřížky s vyříznutím otvoru</t>
  </si>
  <si>
    <t>-2000899471</t>
  </si>
  <si>
    <t>Montáž dveřních doplňků větrací mřížky s vyříznutím otvoru</t>
  </si>
  <si>
    <t>"003"2</t>
  </si>
  <si>
    <t>"026"2</t>
  </si>
  <si>
    <t>24</t>
  </si>
  <si>
    <t>M</t>
  </si>
  <si>
    <t>562456SP1</t>
  </si>
  <si>
    <t>Větrací mřížka oboustranná 500x80mm</t>
  </si>
  <si>
    <t>32</t>
  </si>
  <si>
    <t>-1109366656</t>
  </si>
  <si>
    <t>25</t>
  </si>
  <si>
    <t>766691914</t>
  </si>
  <si>
    <t>Vyvěšení nebo zavěšení dřevěných křídel dveří pl do 2 m2</t>
  </si>
  <si>
    <t>759552554</t>
  </si>
  <si>
    <t>Ostatní práce vyvěšení nebo zavěšení křídel s případným uložením a opětovným zavěšením po provedení stavebních změn dřevěných dveřních, plochy do 2 m2</t>
  </si>
  <si>
    <t>"001"1</t>
  </si>
  <si>
    <t>"002"4</t>
  </si>
  <si>
    <t>"003"1</t>
  </si>
  <si>
    <t>"004"1</t>
  </si>
  <si>
    <t>"009"1</t>
  </si>
  <si>
    <t>"010"1</t>
  </si>
  <si>
    <t>"011"1</t>
  </si>
  <si>
    <t>"012"1</t>
  </si>
  <si>
    <t>"013"1</t>
  </si>
  <si>
    <t>"014"1</t>
  </si>
  <si>
    <t>"015"1</t>
  </si>
  <si>
    <t>"016"1</t>
  </si>
  <si>
    <t>"017"1</t>
  </si>
  <si>
    <t>"019"1</t>
  </si>
  <si>
    <t>"020a"1</t>
  </si>
  <si>
    <t>"025"1</t>
  </si>
  <si>
    <t>"026"1</t>
  </si>
  <si>
    <t>"027"1</t>
  </si>
  <si>
    <t>"028"1</t>
  </si>
  <si>
    <t>"031"</t>
  </si>
  <si>
    <t>"032"1</t>
  </si>
  <si>
    <t>"033"</t>
  </si>
  <si>
    <t>"034"</t>
  </si>
  <si>
    <t>"035"</t>
  </si>
  <si>
    <t>26</t>
  </si>
  <si>
    <t>766811RC1</t>
  </si>
  <si>
    <t>Zpětná montáž kuchyňské linky, včetně osazení kuchyňské desky a ostatních součástí</t>
  </si>
  <si>
    <t>-887946041</t>
  </si>
  <si>
    <t>B06 - 015</t>
  </si>
  <si>
    <t>27</t>
  </si>
  <si>
    <t>766812840</t>
  </si>
  <si>
    <t>Demontáž kuchyňských linek dřevěných nebo kovových délky do 2,1 m</t>
  </si>
  <si>
    <t>972057609</t>
  </si>
  <si>
    <t>Demontáž kuchyňských linek dřevěných nebo kovových včetně skříněk uchycených na stěně, délky přes 1800 do 2100 mm</t>
  </si>
  <si>
    <t>28</t>
  </si>
  <si>
    <t>998766201</t>
  </si>
  <si>
    <t>Přesun hmot procentní pro konstrukce truhlářské v objektech v do 6 m</t>
  </si>
  <si>
    <t>-2022258136</t>
  </si>
  <si>
    <t>Přesun hmot pro konstrukce truhlářské stanovený procentní sazbou (%) z ceny vodorovná dopravní vzdálenost do 50 m v objektech výšky do 6 m</t>
  </si>
  <si>
    <t>771</t>
  </si>
  <si>
    <t>Podlahy z dlaždic</t>
  </si>
  <si>
    <t>29</t>
  </si>
  <si>
    <t>771474113</t>
  </si>
  <si>
    <t>Montáž soklů z dlaždic keramických rovných flexibilní lepidlo v do 120 mm</t>
  </si>
  <si>
    <t>-1415026752</t>
  </si>
  <si>
    <t>Montáž soklů z dlaždic keramických lepených flexibilním lepidlem rovných, výšky přes 90 do 120 mm</t>
  </si>
  <si>
    <t>(1,72+1,8-1,1+0,55+2*0,3)</t>
  </si>
  <si>
    <t>2*(3,45+2,05+0,15)-0,9*4</t>
  </si>
  <si>
    <t>2*(3,91+1,2+0,6)-(0,9+0,6+1,2)</t>
  </si>
  <si>
    <t>2*1,5</t>
  </si>
  <si>
    <t>1,3+0,9+0,2+0,3</t>
  </si>
  <si>
    <t>"032"</t>
  </si>
  <si>
    <t>30</t>
  </si>
  <si>
    <t>59761434</t>
  </si>
  <si>
    <t>dlažba keramická slinutá hladká do interiéru i exteriéru pro vysoké mechanické namáhání přes 9 do 12ks/m2</t>
  </si>
  <si>
    <t>135433708</t>
  </si>
  <si>
    <t>115,72*0,1*1,1</t>
  </si>
  <si>
    <t>31</t>
  </si>
  <si>
    <t>998771201</t>
  </si>
  <si>
    <t>Přesun hmot procentní pro podlahy z dlaždic v objektech v do 6 m</t>
  </si>
  <si>
    <t>1459666956</t>
  </si>
  <si>
    <t>Přesun hmot pro podlahy z dlaždic stanovený procentní sazbou (%) z ceny vodorovná dopravní vzdálenost do 50 m v objektech výšky do 6 m</t>
  </si>
  <si>
    <t>776</t>
  </si>
  <si>
    <t>Podlahy povlakové</t>
  </si>
  <si>
    <t>776410811</t>
  </si>
  <si>
    <t>Odstranění soklíků a lišt pryžových nebo plastových</t>
  </si>
  <si>
    <t>-2106269425</t>
  </si>
  <si>
    <t>Demontáž soklíků nebo lišt pryžových nebo plastových</t>
  </si>
  <si>
    <t>B2</t>
  </si>
  <si>
    <t>2,15</t>
  </si>
  <si>
    <t>(3,65*2-(0,8*3))</t>
  </si>
  <si>
    <t>(1,44+1,39*2+0,5*2)</t>
  </si>
  <si>
    <t>(2*4,8-0,8*2)</t>
  </si>
  <si>
    <t>(1,1+2,2+2*0,5)</t>
  </si>
  <si>
    <t>(2,45+0,45+3,45)</t>
  </si>
  <si>
    <t>33</t>
  </si>
  <si>
    <t>776411111</t>
  </si>
  <si>
    <t>Montáž obvodových soklíků výšky do 80 mm</t>
  </si>
  <si>
    <t>260729518</t>
  </si>
  <si>
    <t>Montáž soklíků lepením obvodových, výšky do 80 mm</t>
  </si>
  <si>
    <t>2*(0,45+0,61+0,5)+(2,3-1,02)</t>
  </si>
  <si>
    <t>34</t>
  </si>
  <si>
    <t>28411009</t>
  </si>
  <si>
    <t>lišta soklová PVC 18x80mm</t>
  </si>
  <si>
    <t>-1534179734</t>
  </si>
  <si>
    <t>37,47*1,02 'Přepočtené koeficientem množství</t>
  </si>
  <si>
    <t>35</t>
  </si>
  <si>
    <t>998776201</t>
  </si>
  <si>
    <t>Přesun hmot procentní pro podlahy povlakové v objektech v do 6 m</t>
  </si>
  <si>
    <t>845160808</t>
  </si>
  <si>
    <t>Přesun hmot pro podlahy povlakové stanovený procentní sazbou (%) z ceny vodorovná dopravní vzdálenost do 50 m v objektech výšky do 6 m</t>
  </si>
  <si>
    <t>781</t>
  </si>
  <si>
    <t>Dokončovací práce - obklady</t>
  </si>
  <si>
    <t>36</t>
  </si>
  <si>
    <t>781131112</t>
  </si>
  <si>
    <t>Izolace pod obklad nátěrem nebo stěrkou ve dvou vrstvách</t>
  </si>
  <si>
    <t>-380867074</t>
  </si>
  <si>
    <t>Izolace stěny pod obklad izolace nátěrem nebo stěrkou ve dvou vrstvách</t>
  </si>
  <si>
    <t>37</t>
  </si>
  <si>
    <t>781474114</t>
  </si>
  <si>
    <t>Montáž obkladů vnitřních keramických hladkých do 22 ks/m2 lepených flexibilním lepidlem</t>
  </si>
  <si>
    <t>964667323</t>
  </si>
  <si>
    <t>Montáž obkladů vnitřních stěn z dlaždic keramických lepených flexibilním lepidlem maloformátových hladkých přes 19 do 22 ks/m2</t>
  </si>
  <si>
    <t>38</t>
  </si>
  <si>
    <t>59761040</t>
  </si>
  <si>
    <t>obklad keramický hladký přes 19 do 22ks/m2</t>
  </si>
  <si>
    <t>186699971</t>
  </si>
  <si>
    <t>23,66*1,1 'Přepočtené koeficientem množství</t>
  </si>
  <si>
    <t>39</t>
  </si>
  <si>
    <t>781477113</t>
  </si>
  <si>
    <t>Příplatek k montáži obkladů vnitřních keramických hladkých za spárování bílým cementem</t>
  </si>
  <si>
    <t>404797307</t>
  </si>
  <si>
    <t>Montáž obkladů vnitřních stěn z dlaždic keramických Příplatek k cenám za spárování cement bílý</t>
  </si>
  <si>
    <t>40</t>
  </si>
  <si>
    <t>781494511</t>
  </si>
  <si>
    <t>Plastové profily ukončovací lepené flexibilním lepidlem</t>
  </si>
  <si>
    <t>1877886616</t>
  </si>
  <si>
    <t>Obklad - dokončující práce profily ukončovací lepené flexibilním lepidlem ukončovací</t>
  </si>
  <si>
    <t>2*(2,8+2,25)-0,95+0,9*2+2*0,15</t>
  </si>
  <si>
    <t>41</t>
  </si>
  <si>
    <t>998781201</t>
  </si>
  <si>
    <t>Přesun hmot procentní pro obklady keramické v objektech v do 6 m</t>
  </si>
  <si>
    <t>71629454</t>
  </si>
  <si>
    <t>Přesun hmot pro obklady keramické stanovený procentní sazbou (%) z ceny vodorovná dopravní vzdálenost do 50 m v objektech výšky do 6 m</t>
  </si>
  <si>
    <t>784</t>
  </si>
  <si>
    <t>Dokončovací práce - malby a tapety</t>
  </si>
  <si>
    <t>42</t>
  </si>
  <si>
    <t>784121001</t>
  </si>
  <si>
    <t>Oškrabání malby v mísnostech výšky do 3,80 m</t>
  </si>
  <si>
    <t>1171720600</t>
  </si>
  <si>
    <t>Oškrabání malby v místnostech výšky do 3,80 m</t>
  </si>
  <si>
    <t>(2,0-1,0)*(1,5*3,14*1,75+2*1,75)-0,9*(2,0-1,0)</t>
  </si>
  <si>
    <t>1,72*1,72+1,8*1,8+7,04*2,3+0,9*0,45*2+0,9*0,6</t>
  </si>
  <si>
    <t>2,6*(2,3+0,6+0,95+0,9+1,0+1,5)-(0,9*2,0*3+0,6*2,0)</t>
  </si>
  <si>
    <t>(2,6-0,5)*(1,72*2+1,8+0,66)-(0,9*(2,0-1,5)*2)</t>
  </si>
  <si>
    <t>(2,6-1,0)*(0,6+1,7+0,45*2+2,45)</t>
  </si>
  <si>
    <t>(2,6-1,5)*(1,8+(2,3-1,5)+0,24+0,55+0,3)</t>
  </si>
  <si>
    <t>(2,6-1,8)*(2,4+1,8)</t>
  </si>
  <si>
    <t>0,45*1,02+1,11*2,3</t>
  </si>
  <si>
    <t>2,15*(2,3+1,02)-0,6*2,0</t>
  </si>
  <si>
    <t>(2,15-1,4)*0,45*2</t>
  </si>
  <si>
    <t>(2,15-1,8)*1,11*2</t>
  </si>
  <si>
    <t>3,45*2,05+1,05*0,15</t>
  </si>
  <si>
    <t>(2,15-1,0)*2*(3,45+2,05+0,15)-(0,9*(1,9-1,0)+0,9*(1,97-1,0)+0,9*(1,75-1,0))</t>
  </si>
  <si>
    <t>2,2*3,15</t>
  </si>
  <si>
    <t>2,15*2*(2,2+3,15)</t>
  </si>
  <si>
    <t>-(0,8*0,5+0,9*1,75+0,8*2,0)</t>
  </si>
  <si>
    <t>-(2,15-1,0)*(2,2+0,55)-(2,15-0,5)*1,15</t>
  </si>
  <si>
    <t>0,45*(0,8+2*0,5)</t>
  </si>
  <si>
    <t>4,8*3,7+1,05*0,45</t>
  </si>
  <si>
    <t>0,45*1,92*2</t>
  </si>
  <si>
    <t>2,15*(1,05+0,9)-(1,05*1,97+0,8*0,5)</t>
  </si>
  <si>
    <t>(2,15-1,5)*(4,8+3,7-1,05)</t>
  </si>
  <si>
    <t>(2,15-2,1)*(4,8+3,7-0,9)</t>
  </si>
  <si>
    <t>2,8*2,25</t>
  </si>
  <si>
    <t>0,15*(0,8+2*2,0)</t>
  </si>
  <si>
    <t>(2,6-2,4)*(1,0+2*0,9)</t>
  </si>
  <si>
    <t>(2,6-2,0)*(1,35+2,8+0,1+0,9+1,7+1,4)</t>
  </si>
  <si>
    <t>2,6*0,95-0,8*2,0</t>
  </si>
  <si>
    <t>"012"</t>
  </si>
  <si>
    <t>2,5*1,95</t>
  </si>
  <si>
    <t>(2,6-2,0)*2*(2,5+1,95)</t>
  </si>
  <si>
    <t>"013"</t>
  </si>
  <si>
    <t>0,9*1,6</t>
  </si>
  <si>
    <t>(2,6-2,0)*2*(0,9+1,6)-(2,6-2,0)*0,7</t>
  </si>
  <si>
    <t>2,6*0,7-0,7*1,2+0,45*(0,7+2*1,2)</t>
  </si>
  <si>
    <t>1,45*1,6</t>
  </si>
  <si>
    <t>(2,6-0,5)*(1,6+0,5*3+0,2)</t>
  </si>
  <si>
    <t>2,6*(1,45+1,1+1,25)-(0,8*2,0-1,0*2,15)+0,45*((2,25-0,5)*2+1,15)</t>
  </si>
  <si>
    <t>2,15*3,65</t>
  </si>
  <si>
    <t>(2,6-0,5)*2,15-1,5*1,5+0,45*(1,5+2*1,5)</t>
  </si>
  <si>
    <t>(2,6-0,5*(0,5+1,0))*3,65*2-0,8*(2,0-0,5*(0,5+1,0))*3</t>
  </si>
  <si>
    <t>0,45*(1,0*+2*(2,15-0,5))</t>
  </si>
  <si>
    <t>4,4*4,8+0,5*(3,4+1,6)*1,8</t>
  </si>
  <si>
    <t>(2,6-0,5)*(1,44+1,39*2+0,5*2)-1,1*1,4*3+0,45*(1,0+2*1,4)*3</t>
  </si>
  <si>
    <t>(2,6-0,5*(0,5+1,0))*(2*4,8-0,8*2)-0,8*(2,1-0,5*(0,5+1,0))*2</t>
  </si>
  <si>
    <t>(2,6-1,0)*(1,1+2,2+2*0,5-1,1)</t>
  </si>
  <si>
    <t>2,6*1,1-0,8*2,0+0,5*(1,1+2*2,18)</t>
  </si>
  <si>
    <t>2,45*4,8</t>
  </si>
  <si>
    <t>(2,6-0,5)*(2,45+0,45+3,45)-1,1*1,4+0,45*(1,2+2*1,5)</t>
  </si>
  <si>
    <t>2,6*(2,45+4,8+0,9)-0,9*2,1+0,15*(0,9+2*2,1)</t>
  </si>
  <si>
    <t>2,35*4,45+0,9*0,3</t>
  </si>
  <si>
    <t>(2,6-0,5)*(1,75+2,35+1,8)</t>
  </si>
  <si>
    <t>(2,6-0,5*(0,5+1,86))*2,65</t>
  </si>
  <si>
    <t>(2,6-1,86)*(4,45-1,8)</t>
  </si>
  <si>
    <t>2,6*(4,45-1,75+0,3)-1,1*2,5+0,6*(1,1+2,5+2,0)</t>
  </si>
  <si>
    <t>1,1*2,55+0,7*0,45</t>
  </si>
  <si>
    <t>(2,6-0,8)*(1,45+0,3)</t>
  </si>
  <si>
    <t>2,6*(1,1+2,55+0,8+1,1+2*0,45)-(0,8*2,0+1,1*2,5)</t>
  </si>
  <si>
    <t>3,91*1,2+1,2*0,6</t>
  </si>
  <si>
    <t>(2,6-0,5)*(0,2+2,8+1,2+2*0,4+0,6)</t>
  </si>
  <si>
    <t>(2,6-1,5)*2,31</t>
  </si>
  <si>
    <t>2,6*(1,0+1,2+0,6)-(0,9*2,0+0,6*2,0)</t>
  </si>
  <si>
    <t>1,2*2,025+2,3*4,025+2,15*2,175</t>
  </si>
  <si>
    <t>2,6*2*((2,15+2,3)+(4,025+2,025))-2*0,8*2,0</t>
  </si>
  <si>
    <t>-0,5*1,0</t>
  </si>
  <si>
    <t>-0,5*(0,5+2,0)*1,5*2</t>
  </si>
  <si>
    <t>1,1*2,175+0,8*0,5</t>
  </si>
  <si>
    <t>(2,6-1,85)*(2,175+0,3+2*0,5+0,8)</t>
  </si>
  <si>
    <t>2,6*(1,1+2,175+0,5)-0,8*2,0</t>
  </si>
  <si>
    <t>(5,7-1,325)*3,95+1,35*1,925</t>
  </si>
  <si>
    <t>(2,6-0,5)*(5,7+1,925)</t>
  </si>
  <si>
    <t>2,6*(3,95+5,7)-(1,2*0,6*2+0,8*2,0)+0,1*(1,2+2*0,6)*2</t>
  </si>
  <si>
    <t>5,7*3,15</t>
  </si>
  <si>
    <t>(2,6-0,5)*2*(5,7+3,15)-(0,8*1,5+1,2*0,6*2)+0,1*(1,2+2*0,6)*2</t>
  </si>
  <si>
    <t>1,75*2,75</t>
  </si>
  <si>
    <t>2,6*(2,75*2+1,75)-(0,75*2,0+0,8*2,0*2+0,5*0,2+0,75)</t>
  </si>
  <si>
    <t>0,9*2,13+0,75*0,3</t>
  </si>
  <si>
    <t>2,6*2*(0,9+2,13)-(0,75*2,0+0,5*(1,3+0,9+0,2))+0,3*(0,75+1,5+2,0)</t>
  </si>
  <si>
    <t>0,9*1,67+0,84*0,9*1,21*0,9+0,3*1,45</t>
  </si>
  <si>
    <t>(2,6-1,2)*(1,74+1,33)</t>
  </si>
  <si>
    <t>(2,6-0,5)*(1,21+0,7)</t>
  </si>
  <si>
    <t>2,6*((1,67-1,33)+0,9+0,77+0,6+0,3+(1,2-0,7))-0,5*2,0</t>
  </si>
  <si>
    <t>1,6*1,375</t>
  </si>
  <si>
    <t>(2,6-0,5)*(1,6+0,68)</t>
  </si>
  <si>
    <t>2,6*(1,375+1,6+(1,375-0,68))-0,6*2,0*2</t>
  </si>
  <si>
    <t>0,9*2,0</t>
  </si>
  <si>
    <t>2,6*2*(0,9+2,0)-0,6*2,0</t>
  </si>
  <si>
    <t>1,6*2,45+1,6*0,1</t>
  </si>
  <si>
    <t>(2,6-2,4)*0,9*3</t>
  </si>
  <si>
    <t>(2,6-2,0)*2*(1,6+2,45)-0,9*(2,6-2,0)</t>
  </si>
  <si>
    <t>"0,35"</t>
  </si>
  <si>
    <t>0,9*1,85</t>
  </si>
  <si>
    <t>(2,6-2,0)*2*(0,9+1,85)-1,2*0,45+0,1*(1,2+2*0,45)</t>
  </si>
  <si>
    <t>43</t>
  </si>
  <si>
    <t>784221101</t>
  </si>
  <si>
    <t>Dvojnásobné bílé malby ze směsí za sucha dobře otěruvzdorných v místnostech do 3,80 m</t>
  </si>
  <si>
    <t>1502566939</t>
  </si>
  <si>
    <t>Malby z malířských směsí otěruvzdorných za sucha dvojnásobné, bílé za sucha otěruvzdorné dobře v místnostech výšky do 3,80 m</t>
  </si>
  <si>
    <t>2,4*1,5*3,14*1,75-0,9*2,0</t>
  </si>
  <si>
    <t>1,72*1,72+1,8*1,8+7,04*2,3+0,9*0,45</t>
  </si>
  <si>
    <t>2,6*(7,04*2+2,3*2+1,72*2+1,8*2)</t>
  </si>
  <si>
    <t>-(0,9*2,0*4+0,8*2,0*2+0,6*2,0)</t>
  </si>
  <si>
    <t>0,3*(1,0+2*2,15)+0,6*(0,95+2*2,0)+0,45*2*2,18</t>
  </si>
  <si>
    <t>2,15*2*(2,3+1,1+0,45)-0,6*2,0</t>
  </si>
  <si>
    <t>2,15*2*(3,45+2,05)+0,15*2,0*2</t>
  </si>
  <si>
    <t>-(0,9*2,0*2+0,9*1,92+0,9*1,75)</t>
  </si>
  <si>
    <t>2,15*2*(3,15+2,2)</t>
  </si>
  <si>
    <t>-(0,8*0,5+0,9*1,75+0,9*2,0)</t>
  </si>
  <si>
    <t>4,8*3,7</t>
  </si>
  <si>
    <t>2,15*2*(4,8+3,7)</t>
  </si>
  <si>
    <t>-(0,8*0,5+0,9*1,92)</t>
  </si>
  <si>
    <t>0,5*(0,8+2*0,5)+0,45*(0,9+2*1,92)</t>
  </si>
  <si>
    <t>2,6*2*(2,8+2,25+0,9)</t>
  </si>
  <si>
    <t>-(0,8*2,0)</t>
  </si>
  <si>
    <t>-2,4*(0,9*2+1,0)</t>
  </si>
  <si>
    <t>-2,0*(1,7+1,3+2,8+1,35)</t>
  </si>
  <si>
    <t>0,15*(0,95+2*2,1)</t>
  </si>
  <si>
    <t>2,6*2*(1,45+1,6)</t>
  </si>
  <si>
    <t>-(1,15*2,25+0,8*2,0)</t>
  </si>
  <si>
    <t>0,45*(1,0+2*2,15)</t>
  </si>
  <si>
    <t>2,6*2*(2,15+3,65)</t>
  </si>
  <si>
    <t>-(0,8*2,0*3+1,2*1,5)</t>
  </si>
  <si>
    <t>0,45*((1,2+2*1,5)+(1,15+2*2,1))</t>
  </si>
  <si>
    <t>2,6*(4,4+2*4,8+2*0,5+2*0,62)</t>
  </si>
  <si>
    <t>2,6*(1,44+2*Sqrt((0,98)^2+(0,98)^2))</t>
  </si>
  <si>
    <t>-(0,8*2,0*3+1,1*1,4*3)</t>
  </si>
  <si>
    <t>0,5*(1,1+2*2,18)+0,45*(1,2+2*1,5)*3</t>
  </si>
  <si>
    <t>2,6*2*(2,45+4,8)</t>
  </si>
  <si>
    <t>-(0,8*2,0+1,1*1,4)</t>
  </si>
  <si>
    <t>0,15*(0,9+2*2,1)+0,45*(1,2+2*1,5)</t>
  </si>
  <si>
    <t>2,6*2*(2,35+0,3+4,45)</t>
  </si>
  <si>
    <t>-(1,2+0,6*2+1,1*2,5)</t>
  </si>
  <si>
    <t>0,3*(1,2+2*0,6)+0,4*(1,2+2*0,6)</t>
  </si>
  <si>
    <t>2,6*2*(1,1+2,55+2*0,45)</t>
  </si>
  <si>
    <t>-(0,8*2,0+1,1*2,5)</t>
  </si>
  <si>
    <t>0,6*(1,1+2*2,5)</t>
  </si>
  <si>
    <t>2,6*2*(3,91+1,2+0,6)</t>
  </si>
  <si>
    <t>-(0,9*2,0+0,6*2,0+1,2*2,6)</t>
  </si>
  <si>
    <t>2,6*2*((2,15+2,3)+(2,025+4,025)</t>
  </si>
  <si>
    <t>-(0,8*2,0+1,2*2,6)</t>
  </si>
  <si>
    <t>2,6*2*(1,1+2,175+0,5)</t>
  </si>
  <si>
    <t>-(0,8*2,0+1,2*0,6)</t>
  </si>
  <si>
    <t>0,1*(1,2+2*0,6)</t>
  </si>
  <si>
    <t>2,6*2*(5,7+3,95)</t>
  </si>
  <si>
    <t>-(0,8*2,0+1,2*0,6*2)</t>
  </si>
  <si>
    <t>0,1*(1,2+2*0,6)*2</t>
  </si>
  <si>
    <t>2,6*2*(5,7+3,15)</t>
  </si>
  <si>
    <t>-(1,2*0,6*4+0,8*2,0)</t>
  </si>
  <si>
    <t>0,1*(1,2+2*0,6)*4</t>
  </si>
  <si>
    <t>2,6*2*(1,75+2,75)</t>
  </si>
  <si>
    <t>-(1,45*2,6+0,75*2,0+0,5*2,0*2)</t>
  </si>
  <si>
    <t>0,3*(1,45+2*2,6-2,0)+0,3*(0,75+2*2,0)</t>
  </si>
  <si>
    <t>0,9*2,13</t>
  </si>
  <si>
    <t>2,6*2*(0,9+2,13)</t>
  </si>
  <si>
    <t>-0,75*2,0</t>
  </si>
  <si>
    <t>0,9*1,67+0,84*0,9*1,21*0,9</t>
  </si>
  <si>
    <t>2,6*2*(1,67+(0,9+0,84+1,21))</t>
  </si>
  <si>
    <t>-(1,45*2,6+0,2*2,0)</t>
  </si>
  <si>
    <t>2,6*2*(1,6+1,375)</t>
  </si>
  <si>
    <t>-0,6*2,0*2</t>
  </si>
  <si>
    <t>2,6*2*(0,9+2,0)</t>
  </si>
  <si>
    <t>-0,6*2,0</t>
  </si>
  <si>
    <t>VRN</t>
  </si>
  <si>
    <t>Vedlejší rozpočtové náklady</t>
  </si>
  <si>
    <t>VRN3</t>
  </si>
  <si>
    <t>Zařízení staveniště</t>
  </si>
  <si>
    <t>44</t>
  </si>
  <si>
    <t>030001000</t>
  </si>
  <si>
    <t>1024</t>
  </si>
  <si>
    <t>1796391682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</si>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</sst>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37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51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46</v>
      </c>
      <c r="E29" s="46"/>
      <c r="F29" s="32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201916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Sanace vlhkosti objektu Bruzovská 328, Frýdek-Místek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71" t="str">
        <f>IF(AN8= "","",AN8)</f>
        <v>10. 5. 2019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5.15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Frýdek-Místek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33</v>
      </c>
      <c r="AJ49" s="39"/>
      <c r="AK49" s="39"/>
      <c r="AL49" s="39"/>
      <c r="AM49" s="72" t="str">
        <f>IF(E17="","",E17)</f>
        <v>CONSTRUCTUS s.r.o.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15.15" customHeight="1">
      <c r="B50" s="38"/>
      <c r="C50" s="32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38</v>
      </c>
      <c r="AJ50" s="39"/>
      <c r="AK50" s="39"/>
      <c r="AL50" s="39"/>
      <c r="AM50" s="72" t="str">
        <f>IF(E20="","",E20)</f>
        <v>Ing. Jana Koběrská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6" customFormat="1" ht="16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'SO01 - Stavební část'!J30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'SO01 - Stavební část'!P94</f>
        <v>0</v>
      </c>
      <c r="AV55" s="119">
        <f>'SO01 - Stavební část'!J33</f>
        <v>0</v>
      </c>
      <c r="AW55" s="119">
        <f>'SO01 - Stavební část'!J34</f>
        <v>0</v>
      </c>
      <c r="AX55" s="119">
        <f>'SO01 - Stavební část'!J35</f>
        <v>0</v>
      </c>
      <c r="AY55" s="119">
        <f>'SO01 - Stavební část'!J36</f>
        <v>0</v>
      </c>
      <c r="AZ55" s="119">
        <f>'SO01 - Stavební část'!F33</f>
        <v>0</v>
      </c>
      <c r="BA55" s="119">
        <f>'SO01 - Stavební část'!F34</f>
        <v>0</v>
      </c>
      <c r="BB55" s="119">
        <f>'SO01 - Stavební část'!F35</f>
        <v>0</v>
      </c>
      <c r="BC55" s="119">
        <f>'SO01 - Stavební část'!F36</f>
        <v>0</v>
      </c>
      <c r="BD55" s="121">
        <f>'SO01 - Stavební část'!F37</f>
        <v>0</v>
      </c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1" customFormat="1" ht="30" customHeight="1"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</row>
    <row r="57" s="1" customFormat="1" ht="6.96" customHeight="1"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</row>
  </sheetData>
  <sheetProtection sheet="1" formatColumns="0" formatRows="0" objects="1" scenarios="1" spinCount="100000" saltValue="ecKouBCjRXAaiSah34Fz7V5iSkt4yEz1dRWZooFfdKK/xpWF8JxC5SPL5hpPMQ9/k2vn9AVbtcrfpR2rN8NBgA==" hashValue="PNAK7NZP/fRJcDDt6zf1Yb1FCJp89bEQB181siXi0YxkdBiN4A2dQaKAcD3hmflkhNkvX4UMDEAx9mZxbeN54Q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SO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3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85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20"/>
      <c r="AT3" s="17" t="s">
        <v>86</v>
      </c>
    </row>
    <row r="4" ht="24.96" customHeight="1">
      <c r="B4" s="20"/>
      <c r="D4" s="127" t="s">
        <v>87</v>
      </c>
      <c r="L4" s="20"/>
      <c r="M4" s="128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29" t="s">
        <v>16</v>
      </c>
      <c r="L6" s="20"/>
    </row>
    <row r="7" ht="16.5" customHeight="1">
      <c r="B7" s="20"/>
      <c r="E7" s="130" t="str">
        <f>'Rekapitulace stavby'!K6</f>
        <v>Sanace vlhkosti objektu Bruzovská 328, Frýdek-Místek</v>
      </c>
      <c r="F7" s="129"/>
      <c r="G7" s="129"/>
      <c r="H7" s="129"/>
      <c r="L7" s="20"/>
    </row>
    <row r="8" s="1" customFormat="1" ht="12" customHeight="1">
      <c r="B8" s="43"/>
      <c r="D8" s="129" t="s">
        <v>88</v>
      </c>
      <c r="I8" s="131"/>
      <c r="L8" s="43"/>
    </row>
    <row r="9" s="1" customFormat="1" ht="36.96" customHeight="1">
      <c r="B9" s="43"/>
      <c r="E9" s="132" t="s">
        <v>89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33" t="s">
        <v>19</v>
      </c>
      <c r="I11" s="134" t="s">
        <v>20</v>
      </c>
      <c r="J11" s="133" t="s">
        <v>19</v>
      </c>
      <c r="L11" s="43"/>
    </row>
    <row r="12" s="1" customFormat="1" ht="12" customHeight="1">
      <c r="B12" s="43"/>
      <c r="D12" s="129" t="s">
        <v>21</v>
      </c>
      <c r="F12" s="133" t="s">
        <v>22</v>
      </c>
      <c r="I12" s="134" t="s">
        <v>23</v>
      </c>
      <c r="J12" s="135" t="str">
        <f>'Rekapitulace stavby'!AN8</f>
        <v>10. 5. 2019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25</v>
      </c>
      <c r="I14" s="134" t="s">
        <v>26</v>
      </c>
      <c r="J14" s="133" t="s">
        <v>27</v>
      </c>
      <c r="L14" s="43"/>
    </row>
    <row r="15" s="1" customFormat="1" ht="18" customHeight="1">
      <c r="B15" s="43"/>
      <c r="E15" s="133" t="s">
        <v>28</v>
      </c>
      <c r="I15" s="134" t="s">
        <v>29</v>
      </c>
      <c r="J15" s="133" t="s">
        <v>30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31</v>
      </c>
      <c r="I17" s="134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3"/>
      <c r="G18" s="133"/>
      <c r="H18" s="133"/>
      <c r="I18" s="134" t="s">
        <v>29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33</v>
      </c>
      <c r="I20" s="134" t="s">
        <v>26</v>
      </c>
      <c r="J20" s="133" t="s">
        <v>34</v>
      </c>
      <c r="L20" s="43"/>
    </row>
    <row r="21" s="1" customFormat="1" ht="18" customHeight="1">
      <c r="B21" s="43"/>
      <c r="E21" s="133" t="s">
        <v>35</v>
      </c>
      <c r="I21" s="134" t="s">
        <v>29</v>
      </c>
      <c r="J21" s="133" t="s">
        <v>36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38</v>
      </c>
      <c r="I23" s="134" t="s">
        <v>26</v>
      </c>
      <c r="J23" s="133" t="s">
        <v>19</v>
      </c>
      <c r="L23" s="43"/>
    </row>
    <row r="24" s="1" customFormat="1" ht="18" customHeight="1">
      <c r="B24" s="43"/>
      <c r="E24" s="133" t="s">
        <v>39</v>
      </c>
      <c r="I24" s="134" t="s">
        <v>29</v>
      </c>
      <c r="J24" s="133" t="s">
        <v>19</v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40</v>
      </c>
      <c r="I26" s="131"/>
      <c r="L26" s="43"/>
    </row>
    <row r="27" s="7" customFormat="1" ht="16.5" customHeight="1">
      <c r="B27" s="136"/>
      <c r="E27" s="137" t="s">
        <v>19</v>
      </c>
      <c r="F27" s="137"/>
      <c r="G27" s="137"/>
      <c r="H27" s="137"/>
      <c r="I27" s="138"/>
      <c r="L27" s="136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39"/>
      <c r="J29" s="75"/>
      <c r="K29" s="75"/>
      <c r="L29" s="43"/>
    </row>
    <row r="30" s="1" customFormat="1" ht="25.44" customHeight="1">
      <c r="B30" s="43"/>
      <c r="D30" s="140" t="s">
        <v>42</v>
      </c>
      <c r="I30" s="131"/>
      <c r="J30" s="141">
        <f>ROUND(J94,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39"/>
      <c r="J31" s="75"/>
      <c r="K31" s="75"/>
      <c r="L31" s="43"/>
    </row>
    <row r="32" s="1" customFormat="1" ht="14.4" customHeight="1">
      <c r="B32" s="43"/>
      <c r="F32" s="142" t="s">
        <v>44</v>
      </c>
      <c r="I32" s="143" t="s">
        <v>43</v>
      </c>
      <c r="J32" s="142" t="s">
        <v>45</v>
      </c>
      <c r="L32" s="43"/>
    </row>
    <row r="33" s="1" customFormat="1" ht="14.4" customHeight="1">
      <c r="B33" s="43"/>
      <c r="D33" s="144" t="s">
        <v>46</v>
      </c>
      <c r="E33" s="129" t="s">
        <v>47</v>
      </c>
      <c r="F33" s="145">
        <f>ROUND((SUM(BE94:BE788)),  2)</f>
        <v>0</v>
      </c>
      <c r="I33" s="146">
        <v>0.20999999999999999</v>
      </c>
      <c r="J33" s="145">
        <f>ROUND(((SUM(BE94:BE788))*I33),  2)</f>
        <v>0</v>
      </c>
      <c r="L33" s="43"/>
    </row>
    <row r="34" s="1" customFormat="1" ht="14.4" customHeight="1">
      <c r="B34" s="43"/>
      <c r="E34" s="129" t="s">
        <v>48</v>
      </c>
      <c r="F34" s="145">
        <f>ROUND((SUM(BF94:BF788)),  2)</f>
        <v>0</v>
      </c>
      <c r="I34" s="146">
        <v>0.14999999999999999</v>
      </c>
      <c r="J34" s="145">
        <f>ROUND(((SUM(BF94:BF788))*I34),  2)</f>
        <v>0</v>
      </c>
      <c r="L34" s="43"/>
    </row>
    <row r="35" hidden="1" s="1" customFormat="1" ht="14.4" customHeight="1">
      <c r="B35" s="43"/>
      <c r="E35" s="129" t="s">
        <v>49</v>
      </c>
      <c r="F35" s="145">
        <f>ROUND((SUM(BG94:BG788)),  2)</f>
        <v>0</v>
      </c>
      <c r="I35" s="146">
        <v>0.20999999999999999</v>
      </c>
      <c r="J35" s="145">
        <f>0</f>
        <v>0</v>
      </c>
      <c r="L35" s="43"/>
    </row>
    <row r="36" hidden="1" s="1" customFormat="1" ht="14.4" customHeight="1">
      <c r="B36" s="43"/>
      <c r="E36" s="129" t="s">
        <v>50</v>
      </c>
      <c r="F36" s="145">
        <f>ROUND((SUM(BH94:BH788)),  2)</f>
        <v>0</v>
      </c>
      <c r="I36" s="146">
        <v>0.14999999999999999</v>
      </c>
      <c r="J36" s="145">
        <f>0</f>
        <v>0</v>
      </c>
      <c r="L36" s="43"/>
    </row>
    <row r="37" hidden="1" s="1" customFormat="1" ht="14.4" customHeight="1">
      <c r="B37" s="43"/>
      <c r="E37" s="129" t="s">
        <v>51</v>
      </c>
      <c r="F37" s="145">
        <f>ROUND((SUM(BI94:BI788)),  2)</f>
        <v>0</v>
      </c>
      <c r="I37" s="146">
        <v>0</v>
      </c>
      <c r="J37" s="145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7"/>
      <c r="D39" s="148" t="s">
        <v>52</v>
      </c>
      <c r="E39" s="149"/>
      <c r="F39" s="149"/>
      <c r="G39" s="150" t="s">
        <v>53</v>
      </c>
      <c r="H39" s="151" t="s">
        <v>54</v>
      </c>
      <c r="I39" s="152"/>
      <c r="J39" s="153">
        <f>SUM(J30:J37)</f>
        <v>0</v>
      </c>
      <c r="K39" s="154"/>
      <c r="L39" s="43"/>
    </row>
    <row r="40" s="1" customFormat="1" ht="14.4" customHeight="1">
      <c r="B40" s="155"/>
      <c r="C40" s="156"/>
      <c r="D40" s="156"/>
      <c r="E40" s="156"/>
      <c r="F40" s="156"/>
      <c r="G40" s="156"/>
      <c r="H40" s="156"/>
      <c r="I40" s="157"/>
      <c r="J40" s="156"/>
      <c r="K40" s="156"/>
      <c r="L40" s="43"/>
    </row>
    <row r="44" s="1" customFormat="1" ht="6.96" customHeight="1">
      <c r="B44" s="158"/>
      <c r="C44" s="159"/>
      <c r="D44" s="159"/>
      <c r="E44" s="159"/>
      <c r="F44" s="159"/>
      <c r="G44" s="159"/>
      <c r="H44" s="159"/>
      <c r="I44" s="160"/>
      <c r="J44" s="159"/>
      <c r="K44" s="159"/>
      <c r="L44" s="43"/>
    </row>
    <row r="45" s="1" customFormat="1" ht="24.96" customHeight="1">
      <c r="B45" s="38"/>
      <c r="C45" s="23" t="s">
        <v>90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61" t="str">
        <f>E7</f>
        <v>Sanace vlhkosti objektu Bruzovská 328, Frýdek-Místek</v>
      </c>
      <c r="F48" s="32"/>
      <c r="G48" s="32"/>
      <c r="H48" s="32"/>
      <c r="I48" s="131"/>
      <c r="J48" s="39"/>
      <c r="K48" s="39"/>
      <c r="L48" s="43"/>
    </row>
    <row r="49" s="1" customFormat="1" ht="12" customHeight="1">
      <c r="B49" s="38"/>
      <c r="C49" s="32" t="s">
        <v>88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SO01 - Stavební část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 xml:space="preserve"> </v>
      </c>
      <c r="G52" s="39"/>
      <c r="H52" s="39"/>
      <c r="I52" s="134" t="s">
        <v>23</v>
      </c>
      <c r="J52" s="71" t="str">
        <f>IF(J12="","",J12)</f>
        <v>10. 5. 2019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7.9" customHeight="1">
      <c r="B54" s="38"/>
      <c r="C54" s="32" t="s">
        <v>25</v>
      </c>
      <c r="D54" s="39"/>
      <c r="E54" s="39"/>
      <c r="F54" s="27" t="str">
        <f>E15</f>
        <v>Statutární město Frýdek-Místek</v>
      </c>
      <c r="G54" s="39"/>
      <c r="H54" s="39"/>
      <c r="I54" s="134" t="s">
        <v>33</v>
      </c>
      <c r="J54" s="36" t="str">
        <f>E21</f>
        <v>CONSTRUCTUS s.r.o.</v>
      </c>
      <c r="K54" s="39"/>
      <c r="L54" s="43"/>
    </row>
    <row r="55" s="1" customFormat="1" ht="15.15" customHeight="1">
      <c r="B55" s="38"/>
      <c r="C55" s="32" t="s">
        <v>31</v>
      </c>
      <c r="D55" s="39"/>
      <c r="E55" s="39"/>
      <c r="F55" s="27" t="str">
        <f>IF(E18="","",E18)</f>
        <v>Vyplň údaj</v>
      </c>
      <c r="G55" s="39"/>
      <c r="H55" s="39"/>
      <c r="I55" s="134" t="s">
        <v>38</v>
      </c>
      <c r="J55" s="36" t="str">
        <f>E24</f>
        <v>Ing. Jana Koběrská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2" t="s">
        <v>91</v>
      </c>
      <c r="D57" s="163"/>
      <c r="E57" s="163"/>
      <c r="F57" s="163"/>
      <c r="G57" s="163"/>
      <c r="H57" s="163"/>
      <c r="I57" s="164"/>
      <c r="J57" s="165" t="s">
        <v>92</v>
      </c>
      <c r="K57" s="163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6" t="s">
        <v>74</v>
      </c>
      <c r="D59" s="39"/>
      <c r="E59" s="39"/>
      <c r="F59" s="39"/>
      <c r="G59" s="39"/>
      <c r="H59" s="39"/>
      <c r="I59" s="131"/>
      <c r="J59" s="101">
        <f>J94</f>
        <v>0</v>
      </c>
      <c r="K59" s="39"/>
      <c r="L59" s="43"/>
      <c r="AU59" s="17" t="s">
        <v>93</v>
      </c>
    </row>
    <row r="60" s="8" customFormat="1" ht="24.96" customHeight="1">
      <c r="B60" s="167"/>
      <c r="C60" s="168"/>
      <c r="D60" s="169" t="s">
        <v>94</v>
      </c>
      <c r="E60" s="170"/>
      <c r="F60" s="170"/>
      <c r="G60" s="170"/>
      <c r="H60" s="170"/>
      <c r="I60" s="171"/>
      <c r="J60" s="172">
        <f>J95</f>
        <v>0</v>
      </c>
      <c r="K60" s="168"/>
      <c r="L60" s="173"/>
    </row>
    <row r="61" s="9" customFormat="1" ht="19.92" customHeight="1">
      <c r="B61" s="174"/>
      <c r="C61" s="175"/>
      <c r="D61" s="176" t="s">
        <v>95</v>
      </c>
      <c r="E61" s="177"/>
      <c r="F61" s="177"/>
      <c r="G61" s="177"/>
      <c r="H61" s="177"/>
      <c r="I61" s="178"/>
      <c r="J61" s="179">
        <f>J96</f>
        <v>0</v>
      </c>
      <c r="K61" s="175"/>
      <c r="L61" s="180"/>
    </row>
    <row r="62" s="9" customFormat="1" ht="19.92" customHeight="1">
      <c r="B62" s="174"/>
      <c r="C62" s="175"/>
      <c r="D62" s="176" t="s">
        <v>96</v>
      </c>
      <c r="E62" s="177"/>
      <c r="F62" s="177"/>
      <c r="G62" s="177"/>
      <c r="H62" s="177"/>
      <c r="I62" s="178"/>
      <c r="J62" s="179">
        <f>J205</f>
        <v>0</v>
      </c>
      <c r="K62" s="175"/>
      <c r="L62" s="180"/>
    </row>
    <row r="63" s="9" customFormat="1" ht="19.92" customHeight="1">
      <c r="B63" s="174"/>
      <c r="C63" s="175"/>
      <c r="D63" s="176" t="s">
        <v>97</v>
      </c>
      <c r="E63" s="177"/>
      <c r="F63" s="177"/>
      <c r="G63" s="177"/>
      <c r="H63" s="177"/>
      <c r="I63" s="178"/>
      <c r="J63" s="179">
        <f>J346</f>
        <v>0</v>
      </c>
      <c r="K63" s="175"/>
      <c r="L63" s="180"/>
    </row>
    <row r="64" s="9" customFormat="1" ht="19.92" customHeight="1">
      <c r="B64" s="174"/>
      <c r="C64" s="175"/>
      <c r="D64" s="176" t="s">
        <v>98</v>
      </c>
      <c r="E64" s="177"/>
      <c r="F64" s="177"/>
      <c r="G64" s="177"/>
      <c r="H64" s="177"/>
      <c r="I64" s="178"/>
      <c r="J64" s="179">
        <f>J356</f>
        <v>0</v>
      </c>
      <c r="K64" s="175"/>
      <c r="L64" s="180"/>
    </row>
    <row r="65" s="8" customFormat="1" ht="24.96" customHeight="1">
      <c r="B65" s="167"/>
      <c r="C65" s="168"/>
      <c r="D65" s="169" t="s">
        <v>99</v>
      </c>
      <c r="E65" s="170"/>
      <c r="F65" s="170"/>
      <c r="G65" s="170"/>
      <c r="H65" s="170"/>
      <c r="I65" s="171"/>
      <c r="J65" s="172">
        <f>J359</f>
        <v>0</v>
      </c>
      <c r="K65" s="168"/>
      <c r="L65" s="173"/>
    </row>
    <row r="66" s="8" customFormat="1" ht="24.96" customHeight="1">
      <c r="B66" s="167"/>
      <c r="C66" s="168"/>
      <c r="D66" s="169" t="s">
        <v>100</v>
      </c>
      <c r="E66" s="170"/>
      <c r="F66" s="170"/>
      <c r="G66" s="170"/>
      <c r="H66" s="170"/>
      <c r="I66" s="171"/>
      <c r="J66" s="172">
        <f>J368</f>
        <v>0</v>
      </c>
      <c r="K66" s="168"/>
      <c r="L66" s="173"/>
    </row>
    <row r="67" s="9" customFormat="1" ht="19.92" customHeight="1">
      <c r="B67" s="174"/>
      <c r="C67" s="175"/>
      <c r="D67" s="176" t="s">
        <v>101</v>
      </c>
      <c r="E67" s="177"/>
      <c r="F67" s="177"/>
      <c r="G67" s="177"/>
      <c r="H67" s="177"/>
      <c r="I67" s="178"/>
      <c r="J67" s="179">
        <f>J369</f>
        <v>0</v>
      </c>
      <c r="K67" s="175"/>
      <c r="L67" s="180"/>
    </row>
    <row r="68" s="9" customFormat="1" ht="19.92" customHeight="1">
      <c r="B68" s="174"/>
      <c r="C68" s="175"/>
      <c r="D68" s="176" t="s">
        <v>102</v>
      </c>
      <c r="E68" s="177"/>
      <c r="F68" s="177"/>
      <c r="G68" s="177"/>
      <c r="H68" s="177"/>
      <c r="I68" s="178"/>
      <c r="J68" s="179">
        <f>J376</f>
        <v>0</v>
      </c>
      <c r="K68" s="175"/>
      <c r="L68" s="180"/>
    </row>
    <row r="69" s="9" customFormat="1" ht="19.92" customHeight="1">
      <c r="B69" s="174"/>
      <c r="C69" s="175"/>
      <c r="D69" s="176" t="s">
        <v>103</v>
      </c>
      <c r="E69" s="177"/>
      <c r="F69" s="177"/>
      <c r="G69" s="177"/>
      <c r="H69" s="177"/>
      <c r="I69" s="178"/>
      <c r="J69" s="179">
        <f>J425</f>
        <v>0</v>
      </c>
      <c r="K69" s="175"/>
      <c r="L69" s="180"/>
    </row>
    <row r="70" s="9" customFormat="1" ht="19.92" customHeight="1">
      <c r="B70" s="174"/>
      <c r="C70" s="175"/>
      <c r="D70" s="176" t="s">
        <v>104</v>
      </c>
      <c r="E70" s="177"/>
      <c r="F70" s="177"/>
      <c r="G70" s="177"/>
      <c r="H70" s="177"/>
      <c r="I70" s="178"/>
      <c r="J70" s="179">
        <f>J474</f>
        <v>0</v>
      </c>
      <c r="K70" s="175"/>
      <c r="L70" s="180"/>
    </row>
    <row r="71" s="9" customFormat="1" ht="19.92" customHeight="1">
      <c r="B71" s="174"/>
      <c r="C71" s="175"/>
      <c r="D71" s="176" t="s">
        <v>105</v>
      </c>
      <c r="E71" s="177"/>
      <c r="F71" s="177"/>
      <c r="G71" s="177"/>
      <c r="H71" s="177"/>
      <c r="I71" s="178"/>
      <c r="J71" s="179">
        <f>J511</f>
        <v>0</v>
      </c>
      <c r="K71" s="175"/>
      <c r="L71" s="180"/>
    </row>
    <row r="72" s="9" customFormat="1" ht="19.92" customHeight="1">
      <c r="B72" s="174"/>
      <c r="C72" s="175"/>
      <c r="D72" s="176" t="s">
        <v>106</v>
      </c>
      <c r="E72" s="177"/>
      <c r="F72" s="177"/>
      <c r="G72" s="177"/>
      <c r="H72" s="177"/>
      <c r="I72" s="178"/>
      <c r="J72" s="179">
        <f>J539</f>
        <v>0</v>
      </c>
      <c r="K72" s="175"/>
      <c r="L72" s="180"/>
    </row>
    <row r="73" s="8" customFormat="1" ht="24.96" customHeight="1">
      <c r="B73" s="167"/>
      <c r="C73" s="168"/>
      <c r="D73" s="169" t="s">
        <v>107</v>
      </c>
      <c r="E73" s="170"/>
      <c r="F73" s="170"/>
      <c r="G73" s="170"/>
      <c r="H73" s="170"/>
      <c r="I73" s="171"/>
      <c r="J73" s="172">
        <f>J785</f>
        <v>0</v>
      </c>
      <c r="K73" s="168"/>
      <c r="L73" s="173"/>
    </row>
    <row r="74" s="9" customFormat="1" ht="19.92" customHeight="1">
      <c r="B74" s="174"/>
      <c r="C74" s="175"/>
      <c r="D74" s="176" t="s">
        <v>108</v>
      </c>
      <c r="E74" s="177"/>
      <c r="F74" s="177"/>
      <c r="G74" s="177"/>
      <c r="H74" s="177"/>
      <c r="I74" s="178"/>
      <c r="J74" s="179">
        <f>J786</f>
        <v>0</v>
      </c>
      <c r="K74" s="175"/>
      <c r="L74" s="180"/>
    </row>
    <row r="75" s="1" customFormat="1" ht="21.84" customHeight="1">
      <c r="B75" s="38"/>
      <c r="C75" s="39"/>
      <c r="D75" s="39"/>
      <c r="E75" s="39"/>
      <c r="F75" s="39"/>
      <c r="G75" s="39"/>
      <c r="H75" s="39"/>
      <c r="I75" s="131"/>
      <c r="J75" s="39"/>
      <c r="K75" s="39"/>
      <c r="L75" s="43"/>
    </row>
    <row r="76" s="1" customFormat="1" ht="6.96" customHeight="1">
      <c r="B76" s="58"/>
      <c r="C76" s="59"/>
      <c r="D76" s="59"/>
      <c r="E76" s="59"/>
      <c r="F76" s="59"/>
      <c r="G76" s="59"/>
      <c r="H76" s="59"/>
      <c r="I76" s="157"/>
      <c r="J76" s="59"/>
      <c r="K76" s="59"/>
      <c r="L76" s="43"/>
    </row>
    <row r="80" s="1" customFormat="1" ht="6.96" customHeight="1">
      <c r="B80" s="60"/>
      <c r="C80" s="61"/>
      <c r="D80" s="61"/>
      <c r="E80" s="61"/>
      <c r="F80" s="61"/>
      <c r="G80" s="61"/>
      <c r="H80" s="61"/>
      <c r="I80" s="160"/>
      <c r="J80" s="61"/>
      <c r="K80" s="61"/>
      <c r="L80" s="43"/>
    </row>
    <row r="81" s="1" customFormat="1" ht="24.96" customHeight="1">
      <c r="B81" s="38"/>
      <c r="C81" s="23" t="s">
        <v>109</v>
      </c>
      <c r="D81" s="39"/>
      <c r="E81" s="39"/>
      <c r="F81" s="39"/>
      <c r="G81" s="39"/>
      <c r="H81" s="39"/>
      <c r="I81" s="131"/>
      <c r="J81" s="39"/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31"/>
      <c r="J82" s="39"/>
      <c r="K82" s="39"/>
      <c r="L82" s="43"/>
    </row>
    <row r="83" s="1" customFormat="1" ht="12" customHeight="1">
      <c r="B83" s="38"/>
      <c r="C83" s="32" t="s">
        <v>16</v>
      </c>
      <c r="D83" s="39"/>
      <c r="E83" s="39"/>
      <c r="F83" s="39"/>
      <c r="G83" s="39"/>
      <c r="H83" s="39"/>
      <c r="I83" s="131"/>
      <c r="J83" s="39"/>
      <c r="K83" s="39"/>
      <c r="L83" s="43"/>
    </row>
    <row r="84" s="1" customFormat="1" ht="16.5" customHeight="1">
      <c r="B84" s="38"/>
      <c r="C84" s="39"/>
      <c r="D84" s="39"/>
      <c r="E84" s="161" t="str">
        <f>E7</f>
        <v>Sanace vlhkosti objektu Bruzovská 328, Frýdek-Místek</v>
      </c>
      <c r="F84" s="32"/>
      <c r="G84" s="32"/>
      <c r="H84" s="32"/>
      <c r="I84" s="131"/>
      <c r="J84" s="39"/>
      <c r="K84" s="39"/>
      <c r="L84" s="43"/>
    </row>
    <row r="85" s="1" customFormat="1" ht="12" customHeight="1">
      <c r="B85" s="38"/>
      <c r="C85" s="32" t="s">
        <v>88</v>
      </c>
      <c r="D85" s="39"/>
      <c r="E85" s="39"/>
      <c r="F85" s="39"/>
      <c r="G85" s="39"/>
      <c r="H85" s="39"/>
      <c r="I85" s="131"/>
      <c r="J85" s="39"/>
      <c r="K85" s="39"/>
      <c r="L85" s="43"/>
    </row>
    <row r="86" s="1" customFormat="1" ht="16.5" customHeight="1">
      <c r="B86" s="38"/>
      <c r="C86" s="39"/>
      <c r="D86" s="39"/>
      <c r="E86" s="68" t="str">
        <f>E9</f>
        <v>SO01 - Stavební část</v>
      </c>
      <c r="F86" s="39"/>
      <c r="G86" s="39"/>
      <c r="H86" s="39"/>
      <c r="I86" s="131"/>
      <c r="J86" s="39"/>
      <c r="K86" s="39"/>
      <c r="L86" s="43"/>
    </row>
    <row r="87" s="1" customFormat="1" ht="6.96" customHeight="1">
      <c r="B87" s="38"/>
      <c r="C87" s="39"/>
      <c r="D87" s="39"/>
      <c r="E87" s="39"/>
      <c r="F87" s="39"/>
      <c r="G87" s="39"/>
      <c r="H87" s="39"/>
      <c r="I87" s="131"/>
      <c r="J87" s="39"/>
      <c r="K87" s="39"/>
      <c r="L87" s="43"/>
    </row>
    <row r="88" s="1" customFormat="1" ht="12" customHeight="1">
      <c r="B88" s="38"/>
      <c r="C88" s="32" t="s">
        <v>21</v>
      </c>
      <c r="D88" s="39"/>
      <c r="E88" s="39"/>
      <c r="F88" s="27" t="str">
        <f>F12</f>
        <v xml:space="preserve"> </v>
      </c>
      <c r="G88" s="39"/>
      <c r="H88" s="39"/>
      <c r="I88" s="134" t="s">
        <v>23</v>
      </c>
      <c r="J88" s="71" t="str">
        <f>IF(J12="","",J12)</f>
        <v>10. 5. 2019</v>
      </c>
      <c r="K88" s="39"/>
      <c r="L88" s="43"/>
    </row>
    <row r="89" s="1" customFormat="1" ht="6.96" customHeight="1">
      <c r="B89" s="38"/>
      <c r="C89" s="39"/>
      <c r="D89" s="39"/>
      <c r="E89" s="39"/>
      <c r="F89" s="39"/>
      <c r="G89" s="39"/>
      <c r="H89" s="39"/>
      <c r="I89" s="131"/>
      <c r="J89" s="39"/>
      <c r="K89" s="39"/>
      <c r="L89" s="43"/>
    </row>
    <row r="90" s="1" customFormat="1" ht="27.9" customHeight="1">
      <c r="B90" s="38"/>
      <c r="C90" s="32" t="s">
        <v>25</v>
      </c>
      <c r="D90" s="39"/>
      <c r="E90" s="39"/>
      <c r="F90" s="27" t="str">
        <f>E15</f>
        <v>Statutární město Frýdek-Místek</v>
      </c>
      <c r="G90" s="39"/>
      <c r="H90" s="39"/>
      <c r="I90" s="134" t="s">
        <v>33</v>
      </c>
      <c r="J90" s="36" t="str">
        <f>E21</f>
        <v>CONSTRUCTUS s.r.o.</v>
      </c>
      <c r="K90" s="39"/>
      <c r="L90" s="43"/>
    </row>
    <row r="91" s="1" customFormat="1" ht="15.15" customHeight="1">
      <c r="B91" s="38"/>
      <c r="C91" s="32" t="s">
        <v>31</v>
      </c>
      <c r="D91" s="39"/>
      <c r="E91" s="39"/>
      <c r="F91" s="27" t="str">
        <f>IF(E18="","",E18)</f>
        <v>Vyplň údaj</v>
      </c>
      <c r="G91" s="39"/>
      <c r="H91" s="39"/>
      <c r="I91" s="134" t="s">
        <v>38</v>
      </c>
      <c r="J91" s="36" t="str">
        <f>E24</f>
        <v>Ing. Jana Koběrská</v>
      </c>
      <c r="K91" s="39"/>
      <c r="L91" s="43"/>
    </row>
    <row r="92" s="1" customFormat="1" ht="10.32" customHeight="1">
      <c r="B92" s="38"/>
      <c r="C92" s="39"/>
      <c r="D92" s="39"/>
      <c r="E92" s="39"/>
      <c r="F92" s="39"/>
      <c r="G92" s="39"/>
      <c r="H92" s="39"/>
      <c r="I92" s="131"/>
      <c r="J92" s="39"/>
      <c r="K92" s="39"/>
      <c r="L92" s="43"/>
    </row>
    <row r="93" s="10" customFormat="1" ht="29.28" customHeight="1">
      <c r="B93" s="181"/>
      <c r="C93" s="182" t="s">
        <v>110</v>
      </c>
      <c r="D93" s="183" t="s">
        <v>61</v>
      </c>
      <c r="E93" s="183" t="s">
        <v>57</v>
      </c>
      <c r="F93" s="183" t="s">
        <v>58</v>
      </c>
      <c r="G93" s="183" t="s">
        <v>111</v>
      </c>
      <c r="H93" s="183" t="s">
        <v>112</v>
      </c>
      <c r="I93" s="184" t="s">
        <v>113</v>
      </c>
      <c r="J93" s="183" t="s">
        <v>92</v>
      </c>
      <c r="K93" s="185" t="s">
        <v>114</v>
      </c>
      <c r="L93" s="186"/>
      <c r="M93" s="91" t="s">
        <v>19</v>
      </c>
      <c r="N93" s="92" t="s">
        <v>46</v>
      </c>
      <c r="O93" s="92" t="s">
        <v>115</v>
      </c>
      <c r="P93" s="92" t="s">
        <v>116</v>
      </c>
      <c r="Q93" s="92" t="s">
        <v>117</v>
      </c>
      <c r="R93" s="92" t="s">
        <v>118</v>
      </c>
      <c r="S93" s="92" t="s">
        <v>119</v>
      </c>
      <c r="T93" s="93" t="s">
        <v>120</v>
      </c>
    </row>
    <row r="94" s="1" customFormat="1" ht="22.8" customHeight="1">
      <c r="B94" s="38"/>
      <c r="C94" s="98" t="s">
        <v>121</v>
      </c>
      <c r="D94" s="39"/>
      <c r="E94" s="39"/>
      <c r="F94" s="39"/>
      <c r="G94" s="39"/>
      <c r="H94" s="39"/>
      <c r="I94" s="131"/>
      <c r="J94" s="187">
        <f>BK94</f>
        <v>0</v>
      </c>
      <c r="K94" s="39"/>
      <c r="L94" s="43"/>
      <c r="M94" s="94"/>
      <c r="N94" s="95"/>
      <c r="O94" s="95"/>
      <c r="P94" s="188">
        <f>P95+P359+P368+P785</f>
        <v>0</v>
      </c>
      <c r="Q94" s="95"/>
      <c r="R94" s="188">
        <f>R95+R359+R368+R785</f>
        <v>7.0667765399999993</v>
      </c>
      <c r="S94" s="95"/>
      <c r="T94" s="189">
        <f>T95+T359+T368+T785</f>
        <v>10.463886899999999</v>
      </c>
      <c r="AT94" s="17" t="s">
        <v>75</v>
      </c>
      <c r="AU94" s="17" t="s">
        <v>93</v>
      </c>
      <c r="BK94" s="190">
        <f>BK95+BK359+BK368+BK785</f>
        <v>0</v>
      </c>
    </row>
    <row r="95" s="11" customFormat="1" ht="25.92" customHeight="1">
      <c r="B95" s="191"/>
      <c r="C95" s="192"/>
      <c r="D95" s="193" t="s">
        <v>75</v>
      </c>
      <c r="E95" s="194" t="s">
        <v>122</v>
      </c>
      <c r="F95" s="194" t="s">
        <v>123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P96+P205+P346+P356</f>
        <v>0</v>
      </c>
      <c r="Q95" s="199"/>
      <c r="R95" s="200">
        <f>R96+R205+R346+R356</f>
        <v>5.2957087999999999</v>
      </c>
      <c r="S95" s="199"/>
      <c r="T95" s="201">
        <f>T96+T205+T346+T356</f>
        <v>9.3879959999999993</v>
      </c>
      <c r="AR95" s="202" t="s">
        <v>84</v>
      </c>
      <c r="AT95" s="203" t="s">
        <v>75</v>
      </c>
      <c r="AU95" s="203" t="s">
        <v>76</v>
      </c>
      <c r="AY95" s="202" t="s">
        <v>124</v>
      </c>
      <c r="BK95" s="204">
        <f>BK96+BK205+BK346+BK356</f>
        <v>0</v>
      </c>
    </row>
    <row r="96" s="11" customFormat="1" ht="22.8" customHeight="1">
      <c r="B96" s="191"/>
      <c r="C96" s="192"/>
      <c r="D96" s="193" t="s">
        <v>75</v>
      </c>
      <c r="E96" s="205" t="s">
        <v>125</v>
      </c>
      <c r="F96" s="205" t="s">
        <v>126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SUM(P97:P204)</f>
        <v>0</v>
      </c>
      <c r="Q96" s="199"/>
      <c r="R96" s="200">
        <f>SUM(R97:R204)</f>
        <v>5.2868759999999995</v>
      </c>
      <c r="S96" s="199"/>
      <c r="T96" s="201">
        <f>SUM(T97:T204)</f>
        <v>0</v>
      </c>
      <c r="AR96" s="202" t="s">
        <v>84</v>
      </c>
      <c r="AT96" s="203" t="s">
        <v>75</v>
      </c>
      <c r="AU96" s="203" t="s">
        <v>84</v>
      </c>
      <c r="AY96" s="202" t="s">
        <v>124</v>
      </c>
      <c r="BK96" s="204">
        <f>SUM(BK97:BK204)</f>
        <v>0</v>
      </c>
    </row>
    <row r="97" s="1" customFormat="1" ht="36" customHeight="1">
      <c r="B97" s="38"/>
      <c r="C97" s="207" t="s">
        <v>84</v>
      </c>
      <c r="D97" s="207" t="s">
        <v>127</v>
      </c>
      <c r="E97" s="208" t="s">
        <v>128</v>
      </c>
      <c r="F97" s="209" t="s">
        <v>129</v>
      </c>
      <c r="G97" s="210" t="s">
        <v>130</v>
      </c>
      <c r="H97" s="211">
        <v>150.80099999999999</v>
      </c>
      <c r="I97" s="212"/>
      <c r="J97" s="213">
        <f>ROUND(I97*H97,2)</f>
        <v>0</v>
      </c>
      <c r="K97" s="209" t="s">
        <v>19</v>
      </c>
      <c r="L97" s="43"/>
      <c r="M97" s="214" t="s">
        <v>19</v>
      </c>
      <c r="N97" s="215" t="s">
        <v>47</v>
      </c>
      <c r="O97" s="83"/>
      <c r="P97" s="216">
        <f>O97*H97</f>
        <v>0</v>
      </c>
      <c r="Q97" s="216">
        <v>0.029999999999999999</v>
      </c>
      <c r="R97" s="216">
        <f>Q97*H97</f>
        <v>4.5240299999999998</v>
      </c>
      <c r="S97" s="216">
        <v>0</v>
      </c>
      <c r="T97" s="217">
        <f>S97*H97</f>
        <v>0</v>
      </c>
      <c r="AR97" s="218" t="s">
        <v>131</v>
      </c>
      <c r="AT97" s="218" t="s">
        <v>127</v>
      </c>
      <c r="AU97" s="218" t="s">
        <v>86</v>
      </c>
      <c r="AY97" s="17" t="s">
        <v>124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7" t="s">
        <v>84</v>
      </c>
      <c r="BK97" s="219">
        <f>ROUND(I97*H97,2)</f>
        <v>0</v>
      </c>
      <c r="BL97" s="17" t="s">
        <v>131</v>
      </c>
      <c r="BM97" s="218" t="s">
        <v>132</v>
      </c>
    </row>
    <row r="98" s="1" customFormat="1">
      <c r="B98" s="38"/>
      <c r="C98" s="39"/>
      <c r="D98" s="220" t="s">
        <v>133</v>
      </c>
      <c r="E98" s="39"/>
      <c r="F98" s="221" t="s">
        <v>129</v>
      </c>
      <c r="G98" s="39"/>
      <c r="H98" s="39"/>
      <c r="I98" s="131"/>
      <c r="J98" s="39"/>
      <c r="K98" s="39"/>
      <c r="L98" s="43"/>
      <c r="M98" s="222"/>
      <c r="N98" s="83"/>
      <c r="O98" s="83"/>
      <c r="P98" s="83"/>
      <c r="Q98" s="83"/>
      <c r="R98" s="83"/>
      <c r="S98" s="83"/>
      <c r="T98" s="84"/>
      <c r="AT98" s="17" t="s">
        <v>133</v>
      </c>
      <c r="AU98" s="17" t="s">
        <v>86</v>
      </c>
    </row>
    <row r="99" s="12" customFormat="1">
      <c r="B99" s="223"/>
      <c r="C99" s="224"/>
      <c r="D99" s="220" t="s">
        <v>134</v>
      </c>
      <c r="E99" s="225" t="s">
        <v>19</v>
      </c>
      <c r="F99" s="226" t="s">
        <v>135</v>
      </c>
      <c r="G99" s="224"/>
      <c r="H99" s="225" t="s">
        <v>19</v>
      </c>
      <c r="I99" s="227"/>
      <c r="J99" s="224"/>
      <c r="K99" s="224"/>
      <c r="L99" s="228"/>
      <c r="M99" s="229"/>
      <c r="N99" s="230"/>
      <c r="O99" s="230"/>
      <c r="P99" s="230"/>
      <c r="Q99" s="230"/>
      <c r="R99" s="230"/>
      <c r="S99" s="230"/>
      <c r="T99" s="231"/>
      <c r="AT99" s="232" t="s">
        <v>134</v>
      </c>
      <c r="AU99" s="232" t="s">
        <v>86</v>
      </c>
      <c r="AV99" s="12" t="s">
        <v>84</v>
      </c>
      <c r="AW99" s="12" t="s">
        <v>37</v>
      </c>
      <c r="AX99" s="12" t="s">
        <v>76</v>
      </c>
      <c r="AY99" s="232" t="s">
        <v>124</v>
      </c>
    </row>
    <row r="100" s="12" customFormat="1">
      <c r="B100" s="223"/>
      <c r="C100" s="224"/>
      <c r="D100" s="220" t="s">
        <v>134</v>
      </c>
      <c r="E100" s="225" t="s">
        <v>19</v>
      </c>
      <c r="F100" s="226" t="s">
        <v>136</v>
      </c>
      <c r="G100" s="224"/>
      <c r="H100" s="225" t="s">
        <v>19</v>
      </c>
      <c r="I100" s="227"/>
      <c r="J100" s="224"/>
      <c r="K100" s="224"/>
      <c r="L100" s="228"/>
      <c r="M100" s="229"/>
      <c r="N100" s="230"/>
      <c r="O100" s="230"/>
      <c r="P100" s="230"/>
      <c r="Q100" s="230"/>
      <c r="R100" s="230"/>
      <c r="S100" s="230"/>
      <c r="T100" s="231"/>
      <c r="AT100" s="232" t="s">
        <v>134</v>
      </c>
      <c r="AU100" s="232" t="s">
        <v>86</v>
      </c>
      <c r="AV100" s="12" t="s">
        <v>84</v>
      </c>
      <c r="AW100" s="12" t="s">
        <v>37</v>
      </c>
      <c r="AX100" s="12" t="s">
        <v>76</v>
      </c>
      <c r="AY100" s="232" t="s">
        <v>124</v>
      </c>
    </row>
    <row r="101" s="13" customFormat="1">
      <c r="B101" s="233"/>
      <c r="C101" s="234"/>
      <c r="D101" s="220" t="s">
        <v>134</v>
      </c>
      <c r="E101" s="235" t="s">
        <v>19</v>
      </c>
      <c r="F101" s="236" t="s">
        <v>137</v>
      </c>
      <c r="G101" s="234"/>
      <c r="H101" s="237">
        <v>2.7480000000000002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134</v>
      </c>
      <c r="AU101" s="243" t="s">
        <v>86</v>
      </c>
      <c r="AV101" s="13" t="s">
        <v>86</v>
      </c>
      <c r="AW101" s="13" t="s">
        <v>37</v>
      </c>
      <c r="AX101" s="13" t="s">
        <v>76</v>
      </c>
      <c r="AY101" s="243" t="s">
        <v>124</v>
      </c>
    </row>
    <row r="102" s="12" customFormat="1">
      <c r="B102" s="223"/>
      <c r="C102" s="224"/>
      <c r="D102" s="220" t="s">
        <v>134</v>
      </c>
      <c r="E102" s="225" t="s">
        <v>19</v>
      </c>
      <c r="F102" s="226" t="s">
        <v>138</v>
      </c>
      <c r="G102" s="224"/>
      <c r="H102" s="225" t="s">
        <v>19</v>
      </c>
      <c r="I102" s="227"/>
      <c r="J102" s="224"/>
      <c r="K102" s="224"/>
      <c r="L102" s="228"/>
      <c r="M102" s="229"/>
      <c r="N102" s="230"/>
      <c r="O102" s="230"/>
      <c r="P102" s="230"/>
      <c r="Q102" s="230"/>
      <c r="R102" s="230"/>
      <c r="S102" s="230"/>
      <c r="T102" s="231"/>
      <c r="AT102" s="232" t="s">
        <v>134</v>
      </c>
      <c r="AU102" s="232" t="s">
        <v>86</v>
      </c>
      <c r="AV102" s="12" t="s">
        <v>84</v>
      </c>
      <c r="AW102" s="12" t="s">
        <v>37</v>
      </c>
      <c r="AX102" s="12" t="s">
        <v>76</v>
      </c>
      <c r="AY102" s="232" t="s">
        <v>124</v>
      </c>
    </row>
    <row r="103" s="13" customFormat="1">
      <c r="B103" s="233"/>
      <c r="C103" s="234"/>
      <c r="D103" s="220" t="s">
        <v>134</v>
      </c>
      <c r="E103" s="235" t="s">
        <v>19</v>
      </c>
      <c r="F103" s="236" t="s">
        <v>139</v>
      </c>
      <c r="G103" s="234"/>
      <c r="H103" s="237">
        <v>2.4900000000000002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134</v>
      </c>
      <c r="AU103" s="243" t="s">
        <v>86</v>
      </c>
      <c r="AV103" s="13" t="s">
        <v>86</v>
      </c>
      <c r="AW103" s="13" t="s">
        <v>37</v>
      </c>
      <c r="AX103" s="13" t="s">
        <v>76</v>
      </c>
      <c r="AY103" s="243" t="s">
        <v>124</v>
      </c>
    </row>
    <row r="104" s="13" customFormat="1">
      <c r="B104" s="233"/>
      <c r="C104" s="234"/>
      <c r="D104" s="220" t="s">
        <v>134</v>
      </c>
      <c r="E104" s="235" t="s">
        <v>19</v>
      </c>
      <c r="F104" s="236" t="s">
        <v>140</v>
      </c>
      <c r="G104" s="234"/>
      <c r="H104" s="237">
        <v>6.4450000000000003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134</v>
      </c>
      <c r="AU104" s="243" t="s">
        <v>86</v>
      </c>
      <c r="AV104" s="13" t="s">
        <v>86</v>
      </c>
      <c r="AW104" s="13" t="s">
        <v>37</v>
      </c>
      <c r="AX104" s="13" t="s">
        <v>76</v>
      </c>
      <c r="AY104" s="243" t="s">
        <v>124</v>
      </c>
    </row>
    <row r="105" s="13" customFormat="1">
      <c r="B105" s="233"/>
      <c r="C105" s="234"/>
      <c r="D105" s="220" t="s">
        <v>134</v>
      </c>
      <c r="E105" s="235" t="s">
        <v>19</v>
      </c>
      <c r="F105" s="236" t="s">
        <v>141</v>
      </c>
      <c r="G105" s="234"/>
      <c r="H105" s="237">
        <v>4.9729999999999999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134</v>
      </c>
      <c r="AU105" s="243" t="s">
        <v>86</v>
      </c>
      <c r="AV105" s="13" t="s">
        <v>86</v>
      </c>
      <c r="AW105" s="13" t="s">
        <v>37</v>
      </c>
      <c r="AX105" s="13" t="s">
        <v>76</v>
      </c>
      <c r="AY105" s="243" t="s">
        <v>124</v>
      </c>
    </row>
    <row r="106" s="13" customFormat="1">
      <c r="B106" s="233"/>
      <c r="C106" s="234"/>
      <c r="D106" s="220" t="s">
        <v>134</v>
      </c>
      <c r="E106" s="235" t="s">
        <v>19</v>
      </c>
      <c r="F106" s="236" t="s">
        <v>142</v>
      </c>
      <c r="G106" s="234"/>
      <c r="H106" s="237">
        <v>7.5599999999999996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134</v>
      </c>
      <c r="AU106" s="243" t="s">
        <v>86</v>
      </c>
      <c r="AV106" s="13" t="s">
        <v>86</v>
      </c>
      <c r="AW106" s="13" t="s">
        <v>37</v>
      </c>
      <c r="AX106" s="13" t="s">
        <v>76</v>
      </c>
      <c r="AY106" s="243" t="s">
        <v>124</v>
      </c>
    </row>
    <row r="107" s="12" customFormat="1">
      <c r="B107" s="223"/>
      <c r="C107" s="224"/>
      <c r="D107" s="220" t="s">
        <v>134</v>
      </c>
      <c r="E107" s="225" t="s">
        <v>19</v>
      </c>
      <c r="F107" s="226" t="s">
        <v>143</v>
      </c>
      <c r="G107" s="224"/>
      <c r="H107" s="225" t="s">
        <v>19</v>
      </c>
      <c r="I107" s="227"/>
      <c r="J107" s="224"/>
      <c r="K107" s="224"/>
      <c r="L107" s="228"/>
      <c r="M107" s="229"/>
      <c r="N107" s="230"/>
      <c r="O107" s="230"/>
      <c r="P107" s="230"/>
      <c r="Q107" s="230"/>
      <c r="R107" s="230"/>
      <c r="S107" s="230"/>
      <c r="T107" s="231"/>
      <c r="AT107" s="232" t="s">
        <v>134</v>
      </c>
      <c r="AU107" s="232" t="s">
        <v>86</v>
      </c>
      <c r="AV107" s="12" t="s">
        <v>84</v>
      </c>
      <c r="AW107" s="12" t="s">
        <v>37</v>
      </c>
      <c r="AX107" s="12" t="s">
        <v>76</v>
      </c>
      <c r="AY107" s="232" t="s">
        <v>124</v>
      </c>
    </row>
    <row r="108" s="13" customFormat="1">
      <c r="B108" s="233"/>
      <c r="C108" s="234"/>
      <c r="D108" s="220" t="s">
        <v>134</v>
      </c>
      <c r="E108" s="235" t="s">
        <v>19</v>
      </c>
      <c r="F108" s="236" t="s">
        <v>144</v>
      </c>
      <c r="G108" s="234"/>
      <c r="H108" s="237">
        <v>1.26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134</v>
      </c>
      <c r="AU108" s="243" t="s">
        <v>86</v>
      </c>
      <c r="AV108" s="13" t="s">
        <v>86</v>
      </c>
      <c r="AW108" s="13" t="s">
        <v>37</v>
      </c>
      <c r="AX108" s="13" t="s">
        <v>76</v>
      </c>
      <c r="AY108" s="243" t="s">
        <v>124</v>
      </c>
    </row>
    <row r="109" s="13" customFormat="1">
      <c r="B109" s="233"/>
      <c r="C109" s="234"/>
      <c r="D109" s="220" t="s">
        <v>134</v>
      </c>
      <c r="E109" s="235" t="s">
        <v>19</v>
      </c>
      <c r="F109" s="236" t="s">
        <v>145</v>
      </c>
      <c r="G109" s="234"/>
      <c r="H109" s="237">
        <v>6.2999999999999998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134</v>
      </c>
      <c r="AU109" s="243" t="s">
        <v>86</v>
      </c>
      <c r="AV109" s="13" t="s">
        <v>86</v>
      </c>
      <c r="AW109" s="13" t="s">
        <v>37</v>
      </c>
      <c r="AX109" s="13" t="s">
        <v>76</v>
      </c>
      <c r="AY109" s="243" t="s">
        <v>124</v>
      </c>
    </row>
    <row r="110" s="12" customFormat="1">
      <c r="B110" s="223"/>
      <c r="C110" s="224"/>
      <c r="D110" s="220" t="s">
        <v>134</v>
      </c>
      <c r="E110" s="225" t="s">
        <v>19</v>
      </c>
      <c r="F110" s="226" t="s">
        <v>146</v>
      </c>
      <c r="G110" s="224"/>
      <c r="H110" s="225" t="s">
        <v>19</v>
      </c>
      <c r="I110" s="227"/>
      <c r="J110" s="224"/>
      <c r="K110" s="224"/>
      <c r="L110" s="228"/>
      <c r="M110" s="229"/>
      <c r="N110" s="230"/>
      <c r="O110" s="230"/>
      <c r="P110" s="230"/>
      <c r="Q110" s="230"/>
      <c r="R110" s="230"/>
      <c r="S110" s="230"/>
      <c r="T110" s="231"/>
      <c r="AT110" s="232" t="s">
        <v>134</v>
      </c>
      <c r="AU110" s="232" t="s">
        <v>86</v>
      </c>
      <c r="AV110" s="12" t="s">
        <v>84</v>
      </c>
      <c r="AW110" s="12" t="s">
        <v>37</v>
      </c>
      <c r="AX110" s="12" t="s">
        <v>76</v>
      </c>
      <c r="AY110" s="232" t="s">
        <v>124</v>
      </c>
    </row>
    <row r="111" s="13" customFormat="1">
      <c r="B111" s="233"/>
      <c r="C111" s="234"/>
      <c r="D111" s="220" t="s">
        <v>134</v>
      </c>
      <c r="E111" s="235" t="s">
        <v>19</v>
      </c>
      <c r="F111" s="236" t="s">
        <v>147</v>
      </c>
      <c r="G111" s="234"/>
      <c r="H111" s="237">
        <v>6.9249999999999998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134</v>
      </c>
      <c r="AU111" s="243" t="s">
        <v>86</v>
      </c>
      <c r="AV111" s="13" t="s">
        <v>86</v>
      </c>
      <c r="AW111" s="13" t="s">
        <v>37</v>
      </c>
      <c r="AX111" s="13" t="s">
        <v>76</v>
      </c>
      <c r="AY111" s="243" t="s">
        <v>124</v>
      </c>
    </row>
    <row r="112" s="12" customFormat="1">
      <c r="B112" s="223"/>
      <c r="C112" s="224"/>
      <c r="D112" s="220" t="s">
        <v>134</v>
      </c>
      <c r="E112" s="225" t="s">
        <v>19</v>
      </c>
      <c r="F112" s="226" t="s">
        <v>148</v>
      </c>
      <c r="G112" s="224"/>
      <c r="H112" s="225" t="s">
        <v>19</v>
      </c>
      <c r="I112" s="227"/>
      <c r="J112" s="224"/>
      <c r="K112" s="224"/>
      <c r="L112" s="228"/>
      <c r="M112" s="229"/>
      <c r="N112" s="230"/>
      <c r="O112" s="230"/>
      <c r="P112" s="230"/>
      <c r="Q112" s="230"/>
      <c r="R112" s="230"/>
      <c r="S112" s="230"/>
      <c r="T112" s="231"/>
      <c r="AT112" s="232" t="s">
        <v>134</v>
      </c>
      <c r="AU112" s="232" t="s">
        <v>86</v>
      </c>
      <c r="AV112" s="12" t="s">
        <v>84</v>
      </c>
      <c r="AW112" s="12" t="s">
        <v>37</v>
      </c>
      <c r="AX112" s="12" t="s">
        <v>76</v>
      </c>
      <c r="AY112" s="232" t="s">
        <v>124</v>
      </c>
    </row>
    <row r="113" s="13" customFormat="1">
      <c r="B113" s="233"/>
      <c r="C113" s="234"/>
      <c r="D113" s="220" t="s">
        <v>134</v>
      </c>
      <c r="E113" s="235" t="s">
        <v>19</v>
      </c>
      <c r="F113" s="236" t="s">
        <v>149</v>
      </c>
      <c r="G113" s="234"/>
      <c r="H113" s="237">
        <v>4.4000000000000004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134</v>
      </c>
      <c r="AU113" s="243" t="s">
        <v>86</v>
      </c>
      <c r="AV113" s="13" t="s">
        <v>86</v>
      </c>
      <c r="AW113" s="13" t="s">
        <v>37</v>
      </c>
      <c r="AX113" s="13" t="s">
        <v>76</v>
      </c>
      <c r="AY113" s="243" t="s">
        <v>124</v>
      </c>
    </row>
    <row r="114" s="12" customFormat="1">
      <c r="B114" s="223"/>
      <c r="C114" s="224"/>
      <c r="D114" s="220" t="s">
        <v>134</v>
      </c>
      <c r="E114" s="225" t="s">
        <v>19</v>
      </c>
      <c r="F114" s="226" t="s">
        <v>150</v>
      </c>
      <c r="G114" s="224"/>
      <c r="H114" s="225" t="s">
        <v>19</v>
      </c>
      <c r="I114" s="227"/>
      <c r="J114" s="224"/>
      <c r="K114" s="224"/>
      <c r="L114" s="228"/>
      <c r="M114" s="229"/>
      <c r="N114" s="230"/>
      <c r="O114" s="230"/>
      <c r="P114" s="230"/>
      <c r="Q114" s="230"/>
      <c r="R114" s="230"/>
      <c r="S114" s="230"/>
      <c r="T114" s="231"/>
      <c r="AT114" s="232" t="s">
        <v>134</v>
      </c>
      <c r="AU114" s="232" t="s">
        <v>86</v>
      </c>
      <c r="AV114" s="12" t="s">
        <v>84</v>
      </c>
      <c r="AW114" s="12" t="s">
        <v>37</v>
      </c>
      <c r="AX114" s="12" t="s">
        <v>76</v>
      </c>
      <c r="AY114" s="232" t="s">
        <v>124</v>
      </c>
    </row>
    <row r="115" s="13" customFormat="1">
      <c r="B115" s="233"/>
      <c r="C115" s="234"/>
      <c r="D115" s="220" t="s">
        <v>134</v>
      </c>
      <c r="E115" s="235" t="s">
        <v>19</v>
      </c>
      <c r="F115" s="236" t="s">
        <v>151</v>
      </c>
      <c r="G115" s="234"/>
      <c r="H115" s="237">
        <v>11.175000000000001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134</v>
      </c>
      <c r="AU115" s="243" t="s">
        <v>86</v>
      </c>
      <c r="AV115" s="13" t="s">
        <v>86</v>
      </c>
      <c r="AW115" s="13" t="s">
        <v>37</v>
      </c>
      <c r="AX115" s="13" t="s">
        <v>76</v>
      </c>
      <c r="AY115" s="243" t="s">
        <v>124</v>
      </c>
    </row>
    <row r="116" s="13" customFormat="1">
      <c r="B116" s="233"/>
      <c r="C116" s="234"/>
      <c r="D116" s="220" t="s">
        <v>134</v>
      </c>
      <c r="E116" s="235" t="s">
        <v>19</v>
      </c>
      <c r="F116" s="236" t="s">
        <v>152</v>
      </c>
      <c r="G116" s="234"/>
      <c r="H116" s="237">
        <v>17.850000000000001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134</v>
      </c>
      <c r="AU116" s="243" t="s">
        <v>86</v>
      </c>
      <c r="AV116" s="13" t="s">
        <v>86</v>
      </c>
      <c r="AW116" s="13" t="s">
        <v>37</v>
      </c>
      <c r="AX116" s="13" t="s">
        <v>76</v>
      </c>
      <c r="AY116" s="243" t="s">
        <v>124</v>
      </c>
    </row>
    <row r="117" s="12" customFormat="1">
      <c r="B117" s="223"/>
      <c r="C117" s="224"/>
      <c r="D117" s="220" t="s">
        <v>134</v>
      </c>
      <c r="E117" s="225" t="s">
        <v>19</v>
      </c>
      <c r="F117" s="226" t="s">
        <v>153</v>
      </c>
      <c r="G117" s="224"/>
      <c r="H117" s="225" t="s">
        <v>19</v>
      </c>
      <c r="I117" s="227"/>
      <c r="J117" s="224"/>
      <c r="K117" s="224"/>
      <c r="L117" s="228"/>
      <c r="M117" s="229"/>
      <c r="N117" s="230"/>
      <c r="O117" s="230"/>
      <c r="P117" s="230"/>
      <c r="Q117" s="230"/>
      <c r="R117" s="230"/>
      <c r="S117" s="230"/>
      <c r="T117" s="231"/>
      <c r="AT117" s="232" t="s">
        <v>134</v>
      </c>
      <c r="AU117" s="232" t="s">
        <v>86</v>
      </c>
      <c r="AV117" s="12" t="s">
        <v>84</v>
      </c>
      <c r="AW117" s="12" t="s">
        <v>37</v>
      </c>
      <c r="AX117" s="12" t="s">
        <v>76</v>
      </c>
      <c r="AY117" s="232" t="s">
        <v>124</v>
      </c>
    </row>
    <row r="118" s="13" customFormat="1">
      <c r="B118" s="233"/>
      <c r="C118" s="234"/>
      <c r="D118" s="220" t="s">
        <v>134</v>
      </c>
      <c r="E118" s="235" t="s">
        <v>19</v>
      </c>
      <c r="F118" s="236" t="s">
        <v>154</v>
      </c>
      <c r="G118" s="234"/>
      <c r="H118" s="237">
        <v>1.55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134</v>
      </c>
      <c r="AU118" s="243" t="s">
        <v>86</v>
      </c>
      <c r="AV118" s="13" t="s">
        <v>86</v>
      </c>
      <c r="AW118" s="13" t="s">
        <v>37</v>
      </c>
      <c r="AX118" s="13" t="s">
        <v>76</v>
      </c>
      <c r="AY118" s="243" t="s">
        <v>124</v>
      </c>
    </row>
    <row r="119" s="12" customFormat="1">
      <c r="B119" s="223"/>
      <c r="C119" s="224"/>
      <c r="D119" s="220" t="s">
        <v>134</v>
      </c>
      <c r="E119" s="225" t="s">
        <v>19</v>
      </c>
      <c r="F119" s="226" t="s">
        <v>155</v>
      </c>
      <c r="G119" s="224"/>
      <c r="H119" s="225" t="s">
        <v>19</v>
      </c>
      <c r="I119" s="227"/>
      <c r="J119" s="224"/>
      <c r="K119" s="224"/>
      <c r="L119" s="228"/>
      <c r="M119" s="229"/>
      <c r="N119" s="230"/>
      <c r="O119" s="230"/>
      <c r="P119" s="230"/>
      <c r="Q119" s="230"/>
      <c r="R119" s="230"/>
      <c r="S119" s="230"/>
      <c r="T119" s="231"/>
      <c r="AT119" s="232" t="s">
        <v>134</v>
      </c>
      <c r="AU119" s="232" t="s">
        <v>86</v>
      </c>
      <c r="AV119" s="12" t="s">
        <v>84</v>
      </c>
      <c r="AW119" s="12" t="s">
        <v>37</v>
      </c>
      <c r="AX119" s="12" t="s">
        <v>76</v>
      </c>
      <c r="AY119" s="232" t="s">
        <v>124</v>
      </c>
    </row>
    <row r="120" s="13" customFormat="1">
      <c r="B120" s="233"/>
      <c r="C120" s="234"/>
      <c r="D120" s="220" t="s">
        <v>134</v>
      </c>
      <c r="E120" s="235" t="s">
        <v>19</v>
      </c>
      <c r="F120" s="236" t="s">
        <v>156</v>
      </c>
      <c r="G120" s="234"/>
      <c r="H120" s="237">
        <v>1.075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134</v>
      </c>
      <c r="AU120" s="243" t="s">
        <v>86</v>
      </c>
      <c r="AV120" s="13" t="s">
        <v>86</v>
      </c>
      <c r="AW120" s="13" t="s">
        <v>37</v>
      </c>
      <c r="AX120" s="13" t="s">
        <v>76</v>
      </c>
      <c r="AY120" s="243" t="s">
        <v>124</v>
      </c>
    </row>
    <row r="121" s="13" customFormat="1">
      <c r="B121" s="233"/>
      <c r="C121" s="234"/>
      <c r="D121" s="220" t="s">
        <v>134</v>
      </c>
      <c r="E121" s="235" t="s">
        <v>19</v>
      </c>
      <c r="F121" s="236" t="s">
        <v>157</v>
      </c>
      <c r="G121" s="234"/>
      <c r="H121" s="237">
        <v>3.6749999999999998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134</v>
      </c>
      <c r="AU121" s="243" t="s">
        <v>86</v>
      </c>
      <c r="AV121" s="13" t="s">
        <v>86</v>
      </c>
      <c r="AW121" s="13" t="s">
        <v>37</v>
      </c>
      <c r="AX121" s="13" t="s">
        <v>76</v>
      </c>
      <c r="AY121" s="243" t="s">
        <v>124</v>
      </c>
    </row>
    <row r="122" s="13" customFormat="1">
      <c r="B122" s="233"/>
      <c r="C122" s="234"/>
      <c r="D122" s="220" t="s">
        <v>134</v>
      </c>
      <c r="E122" s="235" t="s">
        <v>19</v>
      </c>
      <c r="F122" s="236" t="s">
        <v>158</v>
      </c>
      <c r="G122" s="234"/>
      <c r="H122" s="237">
        <v>2.1499999999999999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134</v>
      </c>
      <c r="AU122" s="243" t="s">
        <v>86</v>
      </c>
      <c r="AV122" s="13" t="s">
        <v>86</v>
      </c>
      <c r="AW122" s="13" t="s">
        <v>37</v>
      </c>
      <c r="AX122" s="13" t="s">
        <v>76</v>
      </c>
      <c r="AY122" s="243" t="s">
        <v>124</v>
      </c>
    </row>
    <row r="123" s="12" customFormat="1">
      <c r="B123" s="223"/>
      <c r="C123" s="224"/>
      <c r="D123" s="220" t="s">
        <v>134</v>
      </c>
      <c r="E123" s="225" t="s">
        <v>19</v>
      </c>
      <c r="F123" s="226" t="s">
        <v>159</v>
      </c>
      <c r="G123" s="224"/>
      <c r="H123" s="225" t="s">
        <v>19</v>
      </c>
      <c r="I123" s="227"/>
      <c r="J123" s="224"/>
      <c r="K123" s="224"/>
      <c r="L123" s="228"/>
      <c r="M123" s="229"/>
      <c r="N123" s="230"/>
      <c r="O123" s="230"/>
      <c r="P123" s="230"/>
      <c r="Q123" s="230"/>
      <c r="R123" s="230"/>
      <c r="S123" s="230"/>
      <c r="T123" s="231"/>
      <c r="AT123" s="232" t="s">
        <v>134</v>
      </c>
      <c r="AU123" s="232" t="s">
        <v>86</v>
      </c>
      <c r="AV123" s="12" t="s">
        <v>84</v>
      </c>
      <c r="AW123" s="12" t="s">
        <v>37</v>
      </c>
      <c r="AX123" s="12" t="s">
        <v>76</v>
      </c>
      <c r="AY123" s="232" t="s">
        <v>124</v>
      </c>
    </row>
    <row r="124" s="13" customFormat="1">
      <c r="B124" s="233"/>
      <c r="C124" s="234"/>
      <c r="D124" s="220" t="s">
        <v>134</v>
      </c>
      <c r="E124" s="235" t="s">
        <v>19</v>
      </c>
      <c r="F124" s="236" t="s">
        <v>160</v>
      </c>
      <c r="G124" s="234"/>
      <c r="H124" s="237">
        <v>2.6099999999999999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134</v>
      </c>
      <c r="AU124" s="243" t="s">
        <v>86</v>
      </c>
      <c r="AV124" s="13" t="s">
        <v>86</v>
      </c>
      <c r="AW124" s="13" t="s">
        <v>37</v>
      </c>
      <c r="AX124" s="13" t="s">
        <v>76</v>
      </c>
      <c r="AY124" s="243" t="s">
        <v>124</v>
      </c>
    </row>
    <row r="125" s="13" customFormat="1">
      <c r="B125" s="233"/>
      <c r="C125" s="234"/>
      <c r="D125" s="220" t="s">
        <v>134</v>
      </c>
      <c r="E125" s="235" t="s">
        <v>19</v>
      </c>
      <c r="F125" s="236" t="s">
        <v>161</v>
      </c>
      <c r="G125" s="234"/>
      <c r="H125" s="237">
        <v>6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134</v>
      </c>
      <c r="AU125" s="243" t="s">
        <v>86</v>
      </c>
      <c r="AV125" s="13" t="s">
        <v>86</v>
      </c>
      <c r="AW125" s="13" t="s">
        <v>37</v>
      </c>
      <c r="AX125" s="13" t="s">
        <v>76</v>
      </c>
      <c r="AY125" s="243" t="s">
        <v>124</v>
      </c>
    </row>
    <row r="126" s="13" customFormat="1">
      <c r="B126" s="233"/>
      <c r="C126" s="234"/>
      <c r="D126" s="220" t="s">
        <v>134</v>
      </c>
      <c r="E126" s="235" t="s">
        <v>19</v>
      </c>
      <c r="F126" s="236" t="s">
        <v>162</v>
      </c>
      <c r="G126" s="234"/>
      <c r="H126" s="237">
        <v>4.2999999999999998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134</v>
      </c>
      <c r="AU126" s="243" t="s">
        <v>86</v>
      </c>
      <c r="AV126" s="13" t="s">
        <v>86</v>
      </c>
      <c r="AW126" s="13" t="s">
        <v>37</v>
      </c>
      <c r="AX126" s="13" t="s">
        <v>76</v>
      </c>
      <c r="AY126" s="243" t="s">
        <v>124</v>
      </c>
    </row>
    <row r="127" s="12" customFormat="1">
      <c r="B127" s="223"/>
      <c r="C127" s="224"/>
      <c r="D127" s="220" t="s">
        <v>134</v>
      </c>
      <c r="E127" s="225" t="s">
        <v>19</v>
      </c>
      <c r="F127" s="226" t="s">
        <v>163</v>
      </c>
      <c r="G127" s="224"/>
      <c r="H127" s="225" t="s">
        <v>19</v>
      </c>
      <c r="I127" s="227"/>
      <c r="J127" s="224"/>
      <c r="K127" s="224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134</v>
      </c>
      <c r="AU127" s="232" t="s">
        <v>86</v>
      </c>
      <c r="AV127" s="12" t="s">
        <v>84</v>
      </c>
      <c r="AW127" s="12" t="s">
        <v>37</v>
      </c>
      <c r="AX127" s="12" t="s">
        <v>76</v>
      </c>
      <c r="AY127" s="232" t="s">
        <v>124</v>
      </c>
    </row>
    <row r="128" s="13" customFormat="1">
      <c r="B128" s="233"/>
      <c r="C128" s="234"/>
      <c r="D128" s="220" t="s">
        <v>134</v>
      </c>
      <c r="E128" s="235" t="s">
        <v>19</v>
      </c>
      <c r="F128" s="236" t="s">
        <v>164</v>
      </c>
      <c r="G128" s="234"/>
      <c r="H128" s="237">
        <v>3.1749999999999998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134</v>
      </c>
      <c r="AU128" s="243" t="s">
        <v>86</v>
      </c>
      <c r="AV128" s="13" t="s">
        <v>86</v>
      </c>
      <c r="AW128" s="13" t="s">
        <v>37</v>
      </c>
      <c r="AX128" s="13" t="s">
        <v>76</v>
      </c>
      <c r="AY128" s="243" t="s">
        <v>124</v>
      </c>
    </row>
    <row r="129" s="12" customFormat="1">
      <c r="B129" s="223"/>
      <c r="C129" s="224"/>
      <c r="D129" s="220" t="s">
        <v>134</v>
      </c>
      <c r="E129" s="225" t="s">
        <v>19</v>
      </c>
      <c r="F129" s="226" t="s">
        <v>165</v>
      </c>
      <c r="G129" s="224"/>
      <c r="H129" s="225" t="s">
        <v>19</v>
      </c>
      <c r="I129" s="227"/>
      <c r="J129" s="224"/>
      <c r="K129" s="224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134</v>
      </c>
      <c r="AU129" s="232" t="s">
        <v>86</v>
      </c>
      <c r="AV129" s="12" t="s">
        <v>84</v>
      </c>
      <c r="AW129" s="12" t="s">
        <v>37</v>
      </c>
      <c r="AX129" s="12" t="s">
        <v>76</v>
      </c>
      <c r="AY129" s="232" t="s">
        <v>124</v>
      </c>
    </row>
    <row r="130" s="13" customFormat="1">
      <c r="B130" s="233"/>
      <c r="C130" s="234"/>
      <c r="D130" s="220" t="s">
        <v>134</v>
      </c>
      <c r="E130" s="235" t="s">
        <v>19</v>
      </c>
      <c r="F130" s="236" t="s">
        <v>166</v>
      </c>
      <c r="G130" s="234"/>
      <c r="H130" s="237">
        <v>1.6399999999999999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134</v>
      </c>
      <c r="AU130" s="243" t="s">
        <v>86</v>
      </c>
      <c r="AV130" s="13" t="s">
        <v>86</v>
      </c>
      <c r="AW130" s="13" t="s">
        <v>37</v>
      </c>
      <c r="AX130" s="13" t="s">
        <v>76</v>
      </c>
      <c r="AY130" s="243" t="s">
        <v>124</v>
      </c>
    </row>
    <row r="131" s="12" customFormat="1">
      <c r="B131" s="223"/>
      <c r="C131" s="224"/>
      <c r="D131" s="220" t="s">
        <v>134</v>
      </c>
      <c r="E131" s="225" t="s">
        <v>19</v>
      </c>
      <c r="F131" s="226" t="s">
        <v>167</v>
      </c>
      <c r="G131" s="224"/>
      <c r="H131" s="225" t="s">
        <v>19</v>
      </c>
      <c r="I131" s="227"/>
      <c r="J131" s="224"/>
      <c r="K131" s="224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134</v>
      </c>
      <c r="AU131" s="232" t="s">
        <v>86</v>
      </c>
      <c r="AV131" s="12" t="s">
        <v>84</v>
      </c>
      <c r="AW131" s="12" t="s">
        <v>37</v>
      </c>
      <c r="AX131" s="12" t="s">
        <v>76</v>
      </c>
      <c r="AY131" s="232" t="s">
        <v>124</v>
      </c>
    </row>
    <row r="132" s="13" customFormat="1">
      <c r="B132" s="233"/>
      <c r="C132" s="234"/>
      <c r="D132" s="220" t="s">
        <v>134</v>
      </c>
      <c r="E132" s="235" t="s">
        <v>19</v>
      </c>
      <c r="F132" s="236" t="s">
        <v>168</v>
      </c>
      <c r="G132" s="234"/>
      <c r="H132" s="237">
        <v>2.0499999999999998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134</v>
      </c>
      <c r="AU132" s="243" t="s">
        <v>86</v>
      </c>
      <c r="AV132" s="13" t="s">
        <v>86</v>
      </c>
      <c r="AW132" s="13" t="s">
        <v>37</v>
      </c>
      <c r="AX132" s="13" t="s">
        <v>76</v>
      </c>
      <c r="AY132" s="243" t="s">
        <v>124</v>
      </c>
    </row>
    <row r="133" s="13" customFormat="1">
      <c r="B133" s="233"/>
      <c r="C133" s="234"/>
      <c r="D133" s="220" t="s">
        <v>134</v>
      </c>
      <c r="E133" s="235" t="s">
        <v>19</v>
      </c>
      <c r="F133" s="236" t="s">
        <v>169</v>
      </c>
      <c r="G133" s="234"/>
      <c r="H133" s="237">
        <v>3.1269999999999998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134</v>
      </c>
      <c r="AU133" s="243" t="s">
        <v>86</v>
      </c>
      <c r="AV133" s="13" t="s">
        <v>86</v>
      </c>
      <c r="AW133" s="13" t="s">
        <v>37</v>
      </c>
      <c r="AX133" s="13" t="s">
        <v>76</v>
      </c>
      <c r="AY133" s="243" t="s">
        <v>124</v>
      </c>
    </row>
    <row r="134" s="13" customFormat="1">
      <c r="B134" s="233"/>
      <c r="C134" s="234"/>
      <c r="D134" s="220" t="s">
        <v>134</v>
      </c>
      <c r="E134" s="235" t="s">
        <v>19</v>
      </c>
      <c r="F134" s="236" t="s">
        <v>170</v>
      </c>
      <c r="G134" s="234"/>
      <c r="H134" s="237">
        <v>8.2769999999999992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134</v>
      </c>
      <c r="AU134" s="243" t="s">
        <v>86</v>
      </c>
      <c r="AV134" s="13" t="s">
        <v>86</v>
      </c>
      <c r="AW134" s="13" t="s">
        <v>37</v>
      </c>
      <c r="AX134" s="13" t="s">
        <v>76</v>
      </c>
      <c r="AY134" s="243" t="s">
        <v>124</v>
      </c>
    </row>
    <row r="135" s="12" customFormat="1">
      <c r="B135" s="223"/>
      <c r="C135" s="224"/>
      <c r="D135" s="220" t="s">
        <v>134</v>
      </c>
      <c r="E135" s="225" t="s">
        <v>19</v>
      </c>
      <c r="F135" s="226" t="s">
        <v>171</v>
      </c>
      <c r="G135" s="224"/>
      <c r="H135" s="225" t="s">
        <v>19</v>
      </c>
      <c r="I135" s="227"/>
      <c r="J135" s="224"/>
      <c r="K135" s="224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134</v>
      </c>
      <c r="AU135" s="232" t="s">
        <v>86</v>
      </c>
      <c r="AV135" s="12" t="s">
        <v>84</v>
      </c>
      <c r="AW135" s="12" t="s">
        <v>37</v>
      </c>
      <c r="AX135" s="12" t="s">
        <v>76</v>
      </c>
      <c r="AY135" s="232" t="s">
        <v>124</v>
      </c>
    </row>
    <row r="136" s="13" customFormat="1">
      <c r="B136" s="233"/>
      <c r="C136" s="234"/>
      <c r="D136" s="220" t="s">
        <v>134</v>
      </c>
      <c r="E136" s="235" t="s">
        <v>19</v>
      </c>
      <c r="F136" s="236" t="s">
        <v>172</v>
      </c>
      <c r="G136" s="234"/>
      <c r="H136" s="237">
        <v>2.5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134</v>
      </c>
      <c r="AU136" s="243" t="s">
        <v>86</v>
      </c>
      <c r="AV136" s="13" t="s">
        <v>86</v>
      </c>
      <c r="AW136" s="13" t="s">
        <v>37</v>
      </c>
      <c r="AX136" s="13" t="s">
        <v>76</v>
      </c>
      <c r="AY136" s="243" t="s">
        <v>124</v>
      </c>
    </row>
    <row r="137" s="13" customFormat="1">
      <c r="B137" s="233"/>
      <c r="C137" s="234"/>
      <c r="D137" s="220" t="s">
        <v>134</v>
      </c>
      <c r="E137" s="235" t="s">
        <v>19</v>
      </c>
      <c r="F137" s="236" t="s">
        <v>173</v>
      </c>
      <c r="G137" s="234"/>
      <c r="H137" s="237">
        <v>3.4649999999999999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134</v>
      </c>
      <c r="AU137" s="243" t="s">
        <v>86</v>
      </c>
      <c r="AV137" s="13" t="s">
        <v>86</v>
      </c>
      <c r="AW137" s="13" t="s">
        <v>37</v>
      </c>
      <c r="AX137" s="13" t="s">
        <v>76</v>
      </c>
      <c r="AY137" s="243" t="s">
        <v>124</v>
      </c>
    </row>
    <row r="138" s="12" customFormat="1">
      <c r="B138" s="223"/>
      <c r="C138" s="224"/>
      <c r="D138" s="220" t="s">
        <v>134</v>
      </c>
      <c r="E138" s="225" t="s">
        <v>19</v>
      </c>
      <c r="F138" s="226" t="s">
        <v>174</v>
      </c>
      <c r="G138" s="224"/>
      <c r="H138" s="225" t="s">
        <v>19</v>
      </c>
      <c r="I138" s="227"/>
      <c r="J138" s="224"/>
      <c r="K138" s="224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134</v>
      </c>
      <c r="AU138" s="232" t="s">
        <v>86</v>
      </c>
      <c r="AV138" s="12" t="s">
        <v>84</v>
      </c>
      <c r="AW138" s="12" t="s">
        <v>37</v>
      </c>
      <c r="AX138" s="12" t="s">
        <v>76</v>
      </c>
      <c r="AY138" s="232" t="s">
        <v>124</v>
      </c>
    </row>
    <row r="139" s="13" customFormat="1">
      <c r="B139" s="233"/>
      <c r="C139" s="234"/>
      <c r="D139" s="220" t="s">
        <v>134</v>
      </c>
      <c r="E139" s="235" t="s">
        <v>19</v>
      </c>
      <c r="F139" s="236" t="s">
        <v>175</v>
      </c>
      <c r="G139" s="234"/>
      <c r="H139" s="237">
        <v>0.80000000000000004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134</v>
      </c>
      <c r="AU139" s="243" t="s">
        <v>86</v>
      </c>
      <c r="AV139" s="13" t="s">
        <v>86</v>
      </c>
      <c r="AW139" s="13" t="s">
        <v>37</v>
      </c>
      <c r="AX139" s="13" t="s">
        <v>76</v>
      </c>
      <c r="AY139" s="243" t="s">
        <v>124</v>
      </c>
    </row>
    <row r="140" s="13" customFormat="1">
      <c r="B140" s="233"/>
      <c r="C140" s="234"/>
      <c r="D140" s="220" t="s">
        <v>134</v>
      </c>
      <c r="E140" s="235" t="s">
        <v>19</v>
      </c>
      <c r="F140" s="236" t="s">
        <v>176</v>
      </c>
      <c r="G140" s="234"/>
      <c r="H140" s="237">
        <v>3.75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134</v>
      </c>
      <c r="AU140" s="243" t="s">
        <v>86</v>
      </c>
      <c r="AV140" s="13" t="s">
        <v>86</v>
      </c>
      <c r="AW140" s="13" t="s">
        <v>37</v>
      </c>
      <c r="AX140" s="13" t="s">
        <v>76</v>
      </c>
      <c r="AY140" s="243" t="s">
        <v>124</v>
      </c>
    </row>
    <row r="141" s="12" customFormat="1">
      <c r="B141" s="223"/>
      <c r="C141" s="224"/>
      <c r="D141" s="220" t="s">
        <v>134</v>
      </c>
      <c r="E141" s="225" t="s">
        <v>19</v>
      </c>
      <c r="F141" s="226" t="s">
        <v>177</v>
      </c>
      <c r="G141" s="224"/>
      <c r="H141" s="225" t="s">
        <v>19</v>
      </c>
      <c r="I141" s="227"/>
      <c r="J141" s="224"/>
      <c r="K141" s="224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134</v>
      </c>
      <c r="AU141" s="232" t="s">
        <v>86</v>
      </c>
      <c r="AV141" s="12" t="s">
        <v>84</v>
      </c>
      <c r="AW141" s="12" t="s">
        <v>37</v>
      </c>
      <c r="AX141" s="12" t="s">
        <v>76</v>
      </c>
      <c r="AY141" s="232" t="s">
        <v>124</v>
      </c>
    </row>
    <row r="142" s="13" customFormat="1">
      <c r="B142" s="233"/>
      <c r="C142" s="234"/>
      <c r="D142" s="220" t="s">
        <v>134</v>
      </c>
      <c r="E142" s="235" t="s">
        <v>19</v>
      </c>
      <c r="F142" s="236" t="s">
        <v>178</v>
      </c>
      <c r="G142" s="234"/>
      <c r="H142" s="237">
        <v>7.9089999999999998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134</v>
      </c>
      <c r="AU142" s="243" t="s">
        <v>86</v>
      </c>
      <c r="AV142" s="13" t="s">
        <v>86</v>
      </c>
      <c r="AW142" s="13" t="s">
        <v>37</v>
      </c>
      <c r="AX142" s="13" t="s">
        <v>76</v>
      </c>
      <c r="AY142" s="243" t="s">
        <v>124</v>
      </c>
    </row>
    <row r="143" s="12" customFormat="1">
      <c r="B143" s="223"/>
      <c r="C143" s="224"/>
      <c r="D143" s="220" t="s">
        <v>134</v>
      </c>
      <c r="E143" s="225" t="s">
        <v>19</v>
      </c>
      <c r="F143" s="226" t="s">
        <v>179</v>
      </c>
      <c r="G143" s="224"/>
      <c r="H143" s="225" t="s">
        <v>19</v>
      </c>
      <c r="I143" s="227"/>
      <c r="J143" s="224"/>
      <c r="K143" s="224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134</v>
      </c>
      <c r="AU143" s="232" t="s">
        <v>86</v>
      </c>
      <c r="AV143" s="12" t="s">
        <v>84</v>
      </c>
      <c r="AW143" s="12" t="s">
        <v>37</v>
      </c>
      <c r="AX143" s="12" t="s">
        <v>76</v>
      </c>
      <c r="AY143" s="232" t="s">
        <v>124</v>
      </c>
    </row>
    <row r="144" s="13" customFormat="1">
      <c r="B144" s="233"/>
      <c r="C144" s="234"/>
      <c r="D144" s="220" t="s">
        <v>134</v>
      </c>
      <c r="E144" s="235" t="s">
        <v>19</v>
      </c>
      <c r="F144" s="236" t="s">
        <v>180</v>
      </c>
      <c r="G144" s="234"/>
      <c r="H144" s="237">
        <v>3.8130000000000002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134</v>
      </c>
      <c r="AU144" s="243" t="s">
        <v>86</v>
      </c>
      <c r="AV144" s="13" t="s">
        <v>86</v>
      </c>
      <c r="AW144" s="13" t="s">
        <v>37</v>
      </c>
      <c r="AX144" s="13" t="s">
        <v>76</v>
      </c>
      <c r="AY144" s="243" t="s">
        <v>124</v>
      </c>
    </row>
    <row r="145" s="12" customFormat="1">
      <c r="B145" s="223"/>
      <c r="C145" s="224"/>
      <c r="D145" s="220" t="s">
        <v>134</v>
      </c>
      <c r="E145" s="225" t="s">
        <v>19</v>
      </c>
      <c r="F145" s="226" t="s">
        <v>181</v>
      </c>
      <c r="G145" s="224"/>
      <c r="H145" s="225" t="s">
        <v>19</v>
      </c>
      <c r="I145" s="227"/>
      <c r="J145" s="224"/>
      <c r="K145" s="224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134</v>
      </c>
      <c r="AU145" s="232" t="s">
        <v>86</v>
      </c>
      <c r="AV145" s="12" t="s">
        <v>84</v>
      </c>
      <c r="AW145" s="12" t="s">
        <v>37</v>
      </c>
      <c r="AX145" s="12" t="s">
        <v>76</v>
      </c>
      <c r="AY145" s="232" t="s">
        <v>124</v>
      </c>
    </row>
    <row r="146" s="13" customFormat="1">
      <c r="B146" s="233"/>
      <c r="C146" s="234"/>
      <c r="D146" s="220" t="s">
        <v>134</v>
      </c>
      <c r="E146" s="235" t="s">
        <v>19</v>
      </c>
      <c r="F146" s="236" t="s">
        <v>182</v>
      </c>
      <c r="G146" s="234"/>
      <c r="H146" s="237">
        <v>8.4499999999999993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134</v>
      </c>
      <c r="AU146" s="243" t="s">
        <v>86</v>
      </c>
      <c r="AV146" s="13" t="s">
        <v>86</v>
      </c>
      <c r="AW146" s="13" t="s">
        <v>37</v>
      </c>
      <c r="AX146" s="13" t="s">
        <v>76</v>
      </c>
      <c r="AY146" s="243" t="s">
        <v>124</v>
      </c>
    </row>
    <row r="147" s="12" customFormat="1">
      <c r="B147" s="223"/>
      <c r="C147" s="224"/>
      <c r="D147" s="220" t="s">
        <v>134</v>
      </c>
      <c r="E147" s="225" t="s">
        <v>19</v>
      </c>
      <c r="F147" s="226" t="s">
        <v>183</v>
      </c>
      <c r="G147" s="224"/>
      <c r="H147" s="225" t="s">
        <v>19</v>
      </c>
      <c r="I147" s="227"/>
      <c r="J147" s="224"/>
      <c r="K147" s="224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134</v>
      </c>
      <c r="AU147" s="232" t="s">
        <v>86</v>
      </c>
      <c r="AV147" s="12" t="s">
        <v>84</v>
      </c>
      <c r="AW147" s="12" t="s">
        <v>37</v>
      </c>
      <c r="AX147" s="12" t="s">
        <v>76</v>
      </c>
      <c r="AY147" s="232" t="s">
        <v>124</v>
      </c>
    </row>
    <row r="148" s="13" customFormat="1">
      <c r="B148" s="233"/>
      <c r="C148" s="234"/>
      <c r="D148" s="220" t="s">
        <v>134</v>
      </c>
      <c r="E148" s="235" t="s">
        <v>19</v>
      </c>
      <c r="F148" s="236" t="s">
        <v>184</v>
      </c>
      <c r="G148" s="234"/>
      <c r="H148" s="237">
        <v>2.3199999999999998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134</v>
      </c>
      <c r="AU148" s="243" t="s">
        <v>86</v>
      </c>
      <c r="AV148" s="13" t="s">
        <v>86</v>
      </c>
      <c r="AW148" s="13" t="s">
        <v>37</v>
      </c>
      <c r="AX148" s="13" t="s">
        <v>76</v>
      </c>
      <c r="AY148" s="243" t="s">
        <v>124</v>
      </c>
    </row>
    <row r="149" s="12" customFormat="1">
      <c r="B149" s="223"/>
      <c r="C149" s="224"/>
      <c r="D149" s="220" t="s">
        <v>134</v>
      </c>
      <c r="E149" s="225" t="s">
        <v>19</v>
      </c>
      <c r="F149" s="226" t="s">
        <v>185</v>
      </c>
      <c r="G149" s="224"/>
      <c r="H149" s="225" t="s">
        <v>19</v>
      </c>
      <c r="I149" s="227"/>
      <c r="J149" s="224"/>
      <c r="K149" s="224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134</v>
      </c>
      <c r="AU149" s="232" t="s">
        <v>86</v>
      </c>
      <c r="AV149" s="12" t="s">
        <v>84</v>
      </c>
      <c r="AW149" s="12" t="s">
        <v>37</v>
      </c>
      <c r="AX149" s="12" t="s">
        <v>76</v>
      </c>
      <c r="AY149" s="232" t="s">
        <v>124</v>
      </c>
    </row>
    <row r="150" s="13" customFormat="1">
      <c r="B150" s="233"/>
      <c r="C150" s="234"/>
      <c r="D150" s="220" t="s">
        <v>134</v>
      </c>
      <c r="E150" s="235" t="s">
        <v>19</v>
      </c>
      <c r="F150" s="236" t="s">
        <v>186</v>
      </c>
      <c r="G150" s="234"/>
      <c r="H150" s="237">
        <v>1.2150000000000001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134</v>
      </c>
      <c r="AU150" s="243" t="s">
        <v>86</v>
      </c>
      <c r="AV150" s="13" t="s">
        <v>86</v>
      </c>
      <c r="AW150" s="13" t="s">
        <v>37</v>
      </c>
      <c r="AX150" s="13" t="s">
        <v>76</v>
      </c>
      <c r="AY150" s="243" t="s">
        <v>124</v>
      </c>
    </row>
    <row r="151" s="12" customFormat="1">
      <c r="B151" s="223"/>
      <c r="C151" s="224"/>
      <c r="D151" s="220" t="s">
        <v>134</v>
      </c>
      <c r="E151" s="225" t="s">
        <v>19</v>
      </c>
      <c r="F151" s="226" t="s">
        <v>187</v>
      </c>
      <c r="G151" s="224"/>
      <c r="H151" s="225" t="s">
        <v>19</v>
      </c>
      <c r="I151" s="227"/>
      <c r="J151" s="224"/>
      <c r="K151" s="224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134</v>
      </c>
      <c r="AU151" s="232" t="s">
        <v>86</v>
      </c>
      <c r="AV151" s="12" t="s">
        <v>84</v>
      </c>
      <c r="AW151" s="12" t="s">
        <v>37</v>
      </c>
      <c r="AX151" s="12" t="s">
        <v>76</v>
      </c>
      <c r="AY151" s="232" t="s">
        <v>124</v>
      </c>
    </row>
    <row r="152" s="13" customFormat="1">
      <c r="B152" s="233"/>
      <c r="C152" s="234"/>
      <c r="D152" s="220" t="s">
        <v>134</v>
      </c>
      <c r="E152" s="235" t="s">
        <v>19</v>
      </c>
      <c r="F152" s="236" t="s">
        <v>188</v>
      </c>
      <c r="G152" s="234"/>
      <c r="H152" s="237">
        <v>3.6840000000000002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134</v>
      </c>
      <c r="AU152" s="243" t="s">
        <v>86</v>
      </c>
      <c r="AV152" s="13" t="s">
        <v>86</v>
      </c>
      <c r="AW152" s="13" t="s">
        <v>37</v>
      </c>
      <c r="AX152" s="13" t="s">
        <v>76</v>
      </c>
      <c r="AY152" s="243" t="s">
        <v>124</v>
      </c>
    </row>
    <row r="153" s="12" customFormat="1">
      <c r="B153" s="223"/>
      <c r="C153" s="224"/>
      <c r="D153" s="220" t="s">
        <v>134</v>
      </c>
      <c r="E153" s="225" t="s">
        <v>19</v>
      </c>
      <c r="F153" s="226" t="s">
        <v>189</v>
      </c>
      <c r="G153" s="224"/>
      <c r="H153" s="225" t="s">
        <v>19</v>
      </c>
      <c r="I153" s="227"/>
      <c r="J153" s="224"/>
      <c r="K153" s="224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134</v>
      </c>
      <c r="AU153" s="232" t="s">
        <v>86</v>
      </c>
      <c r="AV153" s="12" t="s">
        <v>84</v>
      </c>
      <c r="AW153" s="12" t="s">
        <v>37</v>
      </c>
      <c r="AX153" s="12" t="s">
        <v>76</v>
      </c>
      <c r="AY153" s="232" t="s">
        <v>124</v>
      </c>
    </row>
    <row r="154" s="13" customFormat="1">
      <c r="B154" s="233"/>
      <c r="C154" s="234"/>
      <c r="D154" s="220" t="s">
        <v>134</v>
      </c>
      <c r="E154" s="235" t="s">
        <v>19</v>
      </c>
      <c r="F154" s="236" t="s">
        <v>190</v>
      </c>
      <c r="G154" s="234"/>
      <c r="H154" s="237">
        <v>1.1399999999999999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134</v>
      </c>
      <c r="AU154" s="243" t="s">
        <v>86</v>
      </c>
      <c r="AV154" s="13" t="s">
        <v>86</v>
      </c>
      <c r="AW154" s="13" t="s">
        <v>37</v>
      </c>
      <c r="AX154" s="13" t="s">
        <v>76</v>
      </c>
      <c r="AY154" s="243" t="s">
        <v>124</v>
      </c>
    </row>
    <row r="155" s="14" customFormat="1">
      <c r="B155" s="244"/>
      <c r="C155" s="245"/>
      <c r="D155" s="220" t="s">
        <v>134</v>
      </c>
      <c r="E155" s="246" t="s">
        <v>19</v>
      </c>
      <c r="F155" s="247" t="s">
        <v>191</v>
      </c>
      <c r="G155" s="245"/>
      <c r="H155" s="248">
        <v>150.80099999999999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134</v>
      </c>
      <c r="AU155" s="254" t="s">
        <v>86</v>
      </c>
      <c r="AV155" s="14" t="s">
        <v>192</v>
      </c>
      <c r="AW155" s="14" t="s">
        <v>37</v>
      </c>
      <c r="AX155" s="14" t="s">
        <v>84</v>
      </c>
      <c r="AY155" s="254" t="s">
        <v>124</v>
      </c>
    </row>
    <row r="156" s="1" customFormat="1" ht="24" customHeight="1">
      <c r="B156" s="38"/>
      <c r="C156" s="207" t="s">
        <v>86</v>
      </c>
      <c r="D156" s="207" t="s">
        <v>127</v>
      </c>
      <c r="E156" s="208" t="s">
        <v>193</v>
      </c>
      <c r="F156" s="209" t="s">
        <v>194</v>
      </c>
      <c r="G156" s="210" t="s">
        <v>130</v>
      </c>
      <c r="H156" s="211">
        <v>127.14100000000001</v>
      </c>
      <c r="I156" s="212"/>
      <c r="J156" s="213">
        <f>ROUND(I156*H156,2)</f>
        <v>0</v>
      </c>
      <c r="K156" s="209" t="s">
        <v>19</v>
      </c>
      <c r="L156" s="43"/>
      <c r="M156" s="214" t="s">
        <v>19</v>
      </c>
      <c r="N156" s="215" t="s">
        <v>47</v>
      </c>
      <c r="O156" s="83"/>
      <c r="P156" s="216">
        <f>O156*H156</f>
        <v>0</v>
      </c>
      <c r="Q156" s="216">
        <v>0.0060000000000000001</v>
      </c>
      <c r="R156" s="216">
        <f>Q156*H156</f>
        <v>0.76284600000000002</v>
      </c>
      <c r="S156" s="216">
        <v>0</v>
      </c>
      <c r="T156" s="217">
        <f>S156*H156</f>
        <v>0</v>
      </c>
      <c r="AR156" s="218" t="s">
        <v>131</v>
      </c>
      <c r="AT156" s="218" t="s">
        <v>127</v>
      </c>
      <c r="AU156" s="218" t="s">
        <v>86</v>
      </c>
      <c r="AY156" s="17" t="s">
        <v>124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7" t="s">
        <v>84</v>
      </c>
      <c r="BK156" s="219">
        <f>ROUND(I156*H156,2)</f>
        <v>0</v>
      </c>
      <c r="BL156" s="17" t="s">
        <v>131</v>
      </c>
      <c r="BM156" s="218" t="s">
        <v>195</v>
      </c>
    </row>
    <row r="157" s="1" customFormat="1">
      <c r="B157" s="38"/>
      <c r="C157" s="39"/>
      <c r="D157" s="220" t="s">
        <v>133</v>
      </c>
      <c r="E157" s="39"/>
      <c r="F157" s="221" t="s">
        <v>196</v>
      </c>
      <c r="G157" s="39"/>
      <c r="H157" s="39"/>
      <c r="I157" s="131"/>
      <c r="J157" s="39"/>
      <c r="K157" s="39"/>
      <c r="L157" s="43"/>
      <c r="M157" s="222"/>
      <c r="N157" s="83"/>
      <c r="O157" s="83"/>
      <c r="P157" s="83"/>
      <c r="Q157" s="83"/>
      <c r="R157" s="83"/>
      <c r="S157" s="83"/>
      <c r="T157" s="84"/>
      <c r="AT157" s="17" t="s">
        <v>133</v>
      </c>
      <c r="AU157" s="17" t="s">
        <v>86</v>
      </c>
    </row>
    <row r="158" s="12" customFormat="1">
      <c r="B158" s="223"/>
      <c r="C158" s="224"/>
      <c r="D158" s="220" t="s">
        <v>134</v>
      </c>
      <c r="E158" s="225" t="s">
        <v>19</v>
      </c>
      <c r="F158" s="226" t="s">
        <v>135</v>
      </c>
      <c r="G158" s="224"/>
      <c r="H158" s="225" t="s">
        <v>19</v>
      </c>
      <c r="I158" s="227"/>
      <c r="J158" s="224"/>
      <c r="K158" s="224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134</v>
      </c>
      <c r="AU158" s="232" t="s">
        <v>86</v>
      </c>
      <c r="AV158" s="12" t="s">
        <v>84</v>
      </c>
      <c r="AW158" s="12" t="s">
        <v>37</v>
      </c>
      <c r="AX158" s="12" t="s">
        <v>76</v>
      </c>
      <c r="AY158" s="232" t="s">
        <v>124</v>
      </c>
    </row>
    <row r="159" s="13" customFormat="1">
      <c r="B159" s="233"/>
      <c r="C159" s="234"/>
      <c r="D159" s="220" t="s">
        <v>134</v>
      </c>
      <c r="E159" s="235" t="s">
        <v>19</v>
      </c>
      <c r="F159" s="236" t="s">
        <v>197</v>
      </c>
      <c r="G159" s="234"/>
      <c r="H159" s="237">
        <v>150.80099999999999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134</v>
      </c>
      <c r="AU159" s="243" t="s">
        <v>86</v>
      </c>
      <c r="AV159" s="13" t="s">
        <v>86</v>
      </c>
      <c r="AW159" s="13" t="s">
        <v>37</v>
      </c>
      <c r="AX159" s="13" t="s">
        <v>76</v>
      </c>
      <c r="AY159" s="243" t="s">
        <v>124</v>
      </c>
    </row>
    <row r="160" s="12" customFormat="1">
      <c r="B160" s="223"/>
      <c r="C160" s="224"/>
      <c r="D160" s="220" t="s">
        <v>134</v>
      </c>
      <c r="E160" s="225" t="s">
        <v>19</v>
      </c>
      <c r="F160" s="226" t="s">
        <v>198</v>
      </c>
      <c r="G160" s="224"/>
      <c r="H160" s="225" t="s">
        <v>19</v>
      </c>
      <c r="I160" s="227"/>
      <c r="J160" s="224"/>
      <c r="K160" s="224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134</v>
      </c>
      <c r="AU160" s="232" t="s">
        <v>86</v>
      </c>
      <c r="AV160" s="12" t="s">
        <v>84</v>
      </c>
      <c r="AW160" s="12" t="s">
        <v>37</v>
      </c>
      <c r="AX160" s="12" t="s">
        <v>76</v>
      </c>
      <c r="AY160" s="232" t="s">
        <v>124</v>
      </c>
    </row>
    <row r="161" s="13" customFormat="1">
      <c r="B161" s="233"/>
      <c r="C161" s="234"/>
      <c r="D161" s="220" t="s">
        <v>134</v>
      </c>
      <c r="E161" s="235" t="s">
        <v>19</v>
      </c>
      <c r="F161" s="236" t="s">
        <v>199</v>
      </c>
      <c r="G161" s="234"/>
      <c r="H161" s="237">
        <v>-23.66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134</v>
      </c>
      <c r="AU161" s="243" t="s">
        <v>86</v>
      </c>
      <c r="AV161" s="13" t="s">
        <v>86</v>
      </c>
      <c r="AW161" s="13" t="s">
        <v>37</v>
      </c>
      <c r="AX161" s="13" t="s">
        <v>76</v>
      </c>
      <c r="AY161" s="243" t="s">
        <v>124</v>
      </c>
    </row>
    <row r="162" s="14" customFormat="1">
      <c r="B162" s="244"/>
      <c r="C162" s="245"/>
      <c r="D162" s="220" t="s">
        <v>134</v>
      </c>
      <c r="E162" s="246" t="s">
        <v>19</v>
      </c>
      <c r="F162" s="247" t="s">
        <v>191</v>
      </c>
      <c r="G162" s="245"/>
      <c r="H162" s="248">
        <v>127.14100000000001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134</v>
      </c>
      <c r="AU162" s="254" t="s">
        <v>86</v>
      </c>
      <c r="AV162" s="14" t="s">
        <v>192</v>
      </c>
      <c r="AW162" s="14" t="s">
        <v>37</v>
      </c>
      <c r="AX162" s="14" t="s">
        <v>84</v>
      </c>
      <c r="AY162" s="254" t="s">
        <v>124</v>
      </c>
    </row>
    <row r="163" s="1" customFormat="1" ht="16.5" customHeight="1">
      <c r="B163" s="38"/>
      <c r="C163" s="207" t="s">
        <v>200</v>
      </c>
      <c r="D163" s="207" t="s">
        <v>127</v>
      </c>
      <c r="E163" s="208" t="s">
        <v>201</v>
      </c>
      <c r="F163" s="209" t="s">
        <v>202</v>
      </c>
      <c r="G163" s="210" t="s">
        <v>130</v>
      </c>
      <c r="H163" s="211">
        <v>220.81999999999999</v>
      </c>
      <c r="I163" s="212"/>
      <c r="J163" s="213">
        <f>ROUND(I163*H163,2)</f>
        <v>0</v>
      </c>
      <c r="K163" s="209" t="s">
        <v>203</v>
      </c>
      <c r="L163" s="43"/>
      <c r="M163" s="214" t="s">
        <v>19</v>
      </c>
      <c r="N163" s="215" t="s">
        <v>47</v>
      </c>
      <c r="O163" s="83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AR163" s="218" t="s">
        <v>192</v>
      </c>
      <c r="AT163" s="218" t="s">
        <v>127</v>
      </c>
      <c r="AU163" s="218" t="s">
        <v>86</v>
      </c>
      <c r="AY163" s="17" t="s">
        <v>124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7" t="s">
        <v>84</v>
      </c>
      <c r="BK163" s="219">
        <f>ROUND(I163*H163,2)</f>
        <v>0</v>
      </c>
      <c r="BL163" s="17" t="s">
        <v>192</v>
      </c>
      <c r="BM163" s="218" t="s">
        <v>204</v>
      </c>
    </row>
    <row r="164" s="1" customFormat="1">
      <c r="B164" s="38"/>
      <c r="C164" s="39"/>
      <c r="D164" s="220" t="s">
        <v>133</v>
      </c>
      <c r="E164" s="39"/>
      <c r="F164" s="221" t="s">
        <v>205</v>
      </c>
      <c r="G164" s="39"/>
      <c r="H164" s="39"/>
      <c r="I164" s="131"/>
      <c r="J164" s="39"/>
      <c r="K164" s="39"/>
      <c r="L164" s="43"/>
      <c r="M164" s="222"/>
      <c r="N164" s="83"/>
      <c r="O164" s="83"/>
      <c r="P164" s="83"/>
      <c r="Q164" s="83"/>
      <c r="R164" s="83"/>
      <c r="S164" s="83"/>
      <c r="T164" s="84"/>
      <c r="AT164" s="17" t="s">
        <v>133</v>
      </c>
      <c r="AU164" s="17" t="s">
        <v>86</v>
      </c>
    </row>
    <row r="165" s="13" customFormat="1">
      <c r="B165" s="233"/>
      <c r="C165" s="234"/>
      <c r="D165" s="220" t="s">
        <v>134</v>
      </c>
      <c r="E165" s="235" t="s">
        <v>19</v>
      </c>
      <c r="F165" s="236" t="s">
        <v>206</v>
      </c>
      <c r="G165" s="234"/>
      <c r="H165" s="237">
        <v>2.3599999999999999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134</v>
      </c>
      <c r="AU165" s="243" t="s">
        <v>86</v>
      </c>
      <c r="AV165" s="13" t="s">
        <v>86</v>
      </c>
      <c r="AW165" s="13" t="s">
        <v>37</v>
      </c>
      <c r="AX165" s="13" t="s">
        <v>76</v>
      </c>
      <c r="AY165" s="243" t="s">
        <v>124</v>
      </c>
    </row>
    <row r="166" s="13" customFormat="1">
      <c r="B166" s="233"/>
      <c r="C166" s="234"/>
      <c r="D166" s="220" t="s">
        <v>134</v>
      </c>
      <c r="E166" s="235" t="s">
        <v>19</v>
      </c>
      <c r="F166" s="236" t="s">
        <v>207</v>
      </c>
      <c r="G166" s="234"/>
      <c r="H166" s="237">
        <v>22.780000000000001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134</v>
      </c>
      <c r="AU166" s="243" t="s">
        <v>86</v>
      </c>
      <c r="AV166" s="13" t="s">
        <v>86</v>
      </c>
      <c r="AW166" s="13" t="s">
        <v>37</v>
      </c>
      <c r="AX166" s="13" t="s">
        <v>76</v>
      </c>
      <c r="AY166" s="243" t="s">
        <v>124</v>
      </c>
    </row>
    <row r="167" s="13" customFormat="1">
      <c r="B167" s="233"/>
      <c r="C167" s="234"/>
      <c r="D167" s="220" t="s">
        <v>134</v>
      </c>
      <c r="E167" s="235" t="s">
        <v>19</v>
      </c>
      <c r="F167" s="236" t="s">
        <v>208</v>
      </c>
      <c r="G167" s="234"/>
      <c r="H167" s="237">
        <v>2.5499999999999998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134</v>
      </c>
      <c r="AU167" s="243" t="s">
        <v>86</v>
      </c>
      <c r="AV167" s="13" t="s">
        <v>86</v>
      </c>
      <c r="AW167" s="13" t="s">
        <v>37</v>
      </c>
      <c r="AX167" s="13" t="s">
        <v>76</v>
      </c>
      <c r="AY167" s="243" t="s">
        <v>124</v>
      </c>
    </row>
    <row r="168" s="13" customFormat="1">
      <c r="B168" s="233"/>
      <c r="C168" s="234"/>
      <c r="D168" s="220" t="s">
        <v>134</v>
      </c>
      <c r="E168" s="235" t="s">
        <v>19</v>
      </c>
      <c r="F168" s="236" t="s">
        <v>209</v>
      </c>
      <c r="G168" s="234"/>
      <c r="H168" s="237">
        <v>7.0700000000000003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134</v>
      </c>
      <c r="AU168" s="243" t="s">
        <v>86</v>
      </c>
      <c r="AV168" s="13" t="s">
        <v>86</v>
      </c>
      <c r="AW168" s="13" t="s">
        <v>37</v>
      </c>
      <c r="AX168" s="13" t="s">
        <v>76</v>
      </c>
      <c r="AY168" s="243" t="s">
        <v>124</v>
      </c>
    </row>
    <row r="169" s="13" customFormat="1">
      <c r="B169" s="233"/>
      <c r="C169" s="234"/>
      <c r="D169" s="220" t="s">
        <v>134</v>
      </c>
      <c r="E169" s="235" t="s">
        <v>19</v>
      </c>
      <c r="F169" s="236" t="s">
        <v>210</v>
      </c>
      <c r="G169" s="234"/>
      <c r="H169" s="237">
        <v>6.9299999999999997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134</v>
      </c>
      <c r="AU169" s="243" t="s">
        <v>86</v>
      </c>
      <c r="AV169" s="13" t="s">
        <v>86</v>
      </c>
      <c r="AW169" s="13" t="s">
        <v>37</v>
      </c>
      <c r="AX169" s="13" t="s">
        <v>76</v>
      </c>
      <c r="AY169" s="243" t="s">
        <v>124</v>
      </c>
    </row>
    <row r="170" s="13" customFormat="1">
      <c r="B170" s="233"/>
      <c r="C170" s="234"/>
      <c r="D170" s="220" t="s">
        <v>134</v>
      </c>
      <c r="E170" s="235" t="s">
        <v>19</v>
      </c>
      <c r="F170" s="236" t="s">
        <v>211</v>
      </c>
      <c r="G170" s="234"/>
      <c r="H170" s="237">
        <v>17.760000000000002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134</v>
      </c>
      <c r="AU170" s="243" t="s">
        <v>86</v>
      </c>
      <c r="AV170" s="13" t="s">
        <v>86</v>
      </c>
      <c r="AW170" s="13" t="s">
        <v>37</v>
      </c>
      <c r="AX170" s="13" t="s">
        <v>76</v>
      </c>
      <c r="AY170" s="243" t="s">
        <v>124</v>
      </c>
    </row>
    <row r="171" s="13" customFormat="1">
      <c r="B171" s="233"/>
      <c r="C171" s="234"/>
      <c r="D171" s="220" t="s">
        <v>134</v>
      </c>
      <c r="E171" s="235" t="s">
        <v>19</v>
      </c>
      <c r="F171" s="236" t="s">
        <v>212</v>
      </c>
      <c r="G171" s="234"/>
      <c r="H171" s="237">
        <v>6.2000000000000002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134</v>
      </c>
      <c r="AU171" s="243" t="s">
        <v>86</v>
      </c>
      <c r="AV171" s="13" t="s">
        <v>86</v>
      </c>
      <c r="AW171" s="13" t="s">
        <v>37</v>
      </c>
      <c r="AX171" s="13" t="s">
        <v>76</v>
      </c>
      <c r="AY171" s="243" t="s">
        <v>124</v>
      </c>
    </row>
    <row r="172" s="13" customFormat="1">
      <c r="B172" s="233"/>
      <c r="C172" s="234"/>
      <c r="D172" s="220" t="s">
        <v>134</v>
      </c>
      <c r="E172" s="235" t="s">
        <v>19</v>
      </c>
      <c r="F172" s="236" t="s">
        <v>213</v>
      </c>
      <c r="G172" s="234"/>
      <c r="H172" s="237">
        <v>4.8799999999999999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134</v>
      </c>
      <c r="AU172" s="243" t="s">
        <v>86</v>
      </c>
      <c r="AV172" s="13" t="s">
        <v>86</v>
      </c>
      <c r="AW172" s="13" t="s">
        <v>37</v>
      </c>
      <c r="AX172" s="13" t="s">
        <v>76</v>
      </c>
      <c r="AY172" s="243" t="s">
        <v>124</v>
      </c>
    </row>
    <row r="173" s="13" customFormat="1">
      <c r="B173" s="233"/>
      <c r="C173" s="234"/>
      <c r="D173" s="220" t="s">
        <v>134</v>
      </c>
      <c r="E173" s="235" t="s">
        <v>19</v>
      </c>
      <c r="F173" s="236" t="s">
        <v>214</v>
      </c>
      <c r="G173" s="234"/>
      <c r="H173" s="237">
        <v>1.44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134</v>
      </c>
      <c r="AU173" s="243" t="s">
        <v>86</v>
      </c>
      <c r="AV173" s="13" t="s">
        <v>86</v>
      </c>
      <c r="AW173" s="13" t="s">
        <v>37</v>
      </c>
      <c r="AX173" s="13" t="s">
        <v>76</v>
      </c>
      <c r="AY173" s="243" t="s">
        <v>124</v>
      </c>
    </row>
    <row r="174" s="13" customFormat="1">
      <c r="B174" s="233"/>
      <c r="C174" s="234"/>
      <c r="D174" s="220" t="s">
        <v>134</v>
      </c>
      <c r="E174" s="235" t="s">
        <v>19</v>
      </c>
      <c r="F174" s="236" t="s">
        <v>215</v>
      </c>
      <c r="G174" s="234"/>
      <c r="H174" s="237">
        <v>2.3199999999999998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134</v>
      </c>
      <c r="AU174" s="243" t="s">
        <v>86</v>
      </c>
      <c r="AV174" s="13" t="s">
        <v>86</v>
      </c>
      <c r="AW174" s="13" t="s">
        <v>37</v>
      </c>
      <c r="AX174" s="13" t="s">
        <v>76</v>
      </c>
      <c r="AY174" s="243" t="s">
        <v>124</v>
      </c>
    </row>
    <row r="175" s="13" customFormat="1">
      <c r="B175" s="233"/>
      <c r="C175" s="234"/>
      <c r="D175" s="220" t="s">
        <v>134</v>
      </c>
      <c r="E175" s="235" t="s">
        <v>19</v>
      </c>
      <c r="F175" s="236" t="s">
        <v>216</v>
      </c>
      <c r="G175" s="234"/>
      <c r="H175" s="237">
        <v>7.8499999999999996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134</v>
      </c>
      <c r="AU175" s="243" t="s">
        <v>86</v>
      </c>
      <c r="AV175" s="13" t="s">
        <v>86</v>
      </c>
      <c r="AW175" s="13" t="s">
        <v>37</v>
      </c>
      <c r="AX175" s="13" t="s">
        <v>76</v>
      </c>
      <c r="AY175" s="243" t="s">
        <v>124</v>
      </c>
    </row>
    <row r="176" s="13" customFormat="1">
      <c r="B176" s="233"/>
      <c r="C176" s="234"/>
      <c r="D176" s="220" t="s">
        <v>134</v>
      </c>
      <c r="E176" s="235" t="s">
        <v>19</v>
      </c>
      <c r="F176" s="236" t="s">
        <v>217</v>
      </c>
      <c r="G176" s="234"/>
      <c r="H176" s="237">
        <v>25.600000000000001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134</v>
      </c>
      <c r="AU176" s="243" t="s">
        <v>86</v>
      </c>
      <c r="AV176" s="13" t="s">
        <v>86</v>
      </c>
      <c r="AW176" s="13" t="s">
        <v>37</v>
      </c>
      <c r="AX176" s="13" t="s">
        <v>76</v>
      </c>
      <c r="AY176" s="243" t="s">
        <v>124</v>
      </c>
    </row>
    <row r="177" s="13" customFormat="1">
      <c r="B177" s="233"/>
      <c r="C177" s="234"/>
      <c r="D177" s="220" t="s">
        <v>134</v>
      </c>
      <c r="E177" s="235" t="s">
        <v>19</v>
      </c>
      <c r="F177" s="236" t="s">
        <v>218</v>
      </c>
      <c r="G177" s="234"/>
      <c r="H177" s="237">
        <v>11.76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134</v>
      </c>
      <c r="AU177" s="243" t="s">
        <v>86</v>
      </c>
      <c r="AV177" s="13" t="s">
        <v>86</v>
      </c>
      <c r="AW177" s="13" t="s">
        <v>37</v>
      </c>
      <c r="AX177" s="13" t="s">
        <v>76</v>
      </c>
      <c r="AY177" s="243" t="s">
        <v>124</v>
      </c>
    </row>
    <row r="178" s="13" customFormat="1">
      <c r="B178" s="233"/>
      <c r="C178" s="234"/>
      <c r="D178" s="220" t="s">
        <v>134</v>
      </c>
      <c r="E178" s="235" t="s">
        <v>19</v>
      </c>
      <c r="F178" s="236" t="s">
        <v>219</v>
      </c>
      <c r="G178" s="234"/>
      <c r="H178" s="237">
        <v>3.4399999999999999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134</v>
      </c>
      <c r="AU178" s="243" t="s">
        <v>86</v>
      </c>
      <c r="AV178" s="13" t="s">
        <v>86</v>
      </c>
      <c r="AW178" s="13" t="s">
        <v>37</v>
      </c>
      <c r="AX178" s="13" t="s">
        <v>76</v>
      </c>
      <c r="AY178" s="243" t="s">
        <v>124</v>
      </c>
    </row>
    <row r="179" s="13" customFormat="1">
      <c r="B179" s="233"/>
      <c r="C179" s="234"/>
      <c r="D179" s="220" t="s">
        <v>134</v>
      </c>
      <c r="E179" s="235" t="s">
        <v>19</v>
      </c>
      <c r="F179" s="236" t="s">
        <v>220</v>
      </c>
      <c r="G179" s="234"/>
      <c r="H179" s="237">
        <v>10.460000000000001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134</v>
      </c>
      <c r="AU179" s="243" t="s">
        <v>86</v>
      </c>
      <c r="AV179" s="13" t="s">
        <v>86</v>
      </c>
      <c r="AW179" s="13" t="s">
        <v>37</v>
      </c>
      <c r="AX179" s="13" t="s">
        <v>76</v>
      </c>
      <c r="AY179" s="243" t="s">
        <v>124</v>
      </c>
    </row>
    <row r="180" s="13" customFormat="1">
      <c r="B180" s="233"/>
      <c r="C180" s="234"/>
      <c r="D180" s="220" t="s">
        <v>134</v>
      </c>
      <c r="E180" s="235" t="s">
        <v>19</v>
      </c>
      <c r="F180" s="236" t="s">
        <v>221</v>
      </c>
      <c r="G180" s="234"/>
      <c r="H180" s="237">
        <v>3.4700000000000002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134</v>
      </c>
      <c r="AU180" s="243" t="s">
        <v>86</v>
      </c>
      <c r="AV180" s="13" t="s">
        <v>86</v>
      </c>
      <c r="AW180" s="13" t="s">
        <v>37</v>
      </c>
      <c r="AX180" s="13" t="s">
        <v>76</v>
      </c>
      <c r="AY180" s="243" t="s">
        <v>124</v>
      </c>
    </row>
    <row r="181" s="13" customFormat="1">
      <c r="B181" s="233"/>
      <c r="C181" s="234"/>
      <c r="D181" s="220" t="s">
        <v>134</v>
      </c>
      <c r="E181" s="235" t="s">
        <v>19</v>
      </c>
      <c r="F181" s="236" t="s">
        <v>222</v>
      </c>
      <c r="G181" s="234"/>
      <c r="H181" s="237">
        <v>10.199999999999999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134</v>
      </c>
      <c r="AU181" s="243" t="s">
        <v>86</v>
      </c>
      <c r="AV181" s="13" t="s">
        <v>86</v>
      </c>
      <c r="AW181" s="13" t="s">
        <v>37</v>
      </c>
      <c r="AX181" s="13" t="s">
        <v>76</v>
      </c>
      <c r="AY181" s="243" t="s">
        <v>124</v>
      </c>
    </row>
    <row r="182" s="13" customFormat="1">
      <c r="B182" s="233"/>
      <c r="C182" s="234"/>
      <c r="D182" s="220" t="s">
        <v>134</v>
      </c>
      <c r="E182" s="235" t="s">
        <v>19</v>
      </c>
      <c r="F182" s="236" t="s">
        <v>223</v>
      </c>
      <c r="G182" s="234"/>
      <c r="H182" s="237">
        <v>11.69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134</v>
      </c>
      <c r="AU182" s="243" t="s">
        <v>86</v>
      </c>
      <c r="AV182" s="13" t="s">
        <v>86</v>
      </c>
      <c r="AW182" s="13" t="s">
        <v>37</v>
      </c>
      <c r="AX182" s="13" t="s">
        <v>76</v>
      </c>
      <c r="AY182" s="243" t="s">
        <v>124</v>
      </c>
    </row>
    <row r="183" s="13" customFormat="1">
      <c r="B183" s="233"/>
      <c r="C183" s="234"/>
      <c r="D183" s="220" t="s">
        <v>134</v>
      </c>
      <c r="E183" s="235" t="s">
        <v>19</v>
      </c>
      <c r="F183" s="236" t="s">
        <v>224</v>
      </c>
      <c r="G183" s="234"/>
      <c r="H183" s="237">
        <v>2.3900000000000001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134</v>
      </c>
      <c r="AU183" s="243" t="s">
        <v>86</v>
      </c>
      <c r="AV183" s="13" t="s">
        <v>86</v>
      </c>
      <c r="AW183" s="13" t="s">
        <v>37</v>
      </c>
      <c r="AX183" s="13" t="s">
        <v>76</v>
      </c>
      <c r="AY183" s="243" t="s">
        <v>124</v>
      </c>
    </row>
    <row r="184" s="13" customFormat="1">
      <c r="B184" s="233"/>
      <c r="C184" s="234"/>
      <c r="D184" s="220" t="s">
        <v>134</v>
      </c>
      <c r="E184" s="235" t="s">
        <v>19</v>
      </c>
      <c r="F184" s="236" t="s">
        <v>225</v>
      </c>
      <c r="G184" s="234"/>
      <c r="H184" s="237">
        <v>19.829999999999998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134</v>
      </c>
      <c r="AU184" s="243" t="s">
        <v>86</v>
      </c>
      <c r="AV184" s="13" t="s">
        <v>86</v>
      </c>
      <c r="AW184" s="13" t="s">
        <v>37</v>
      </c>
      <c r="AX184" s="13" t="s">
        <v>76</v>
      </c>
      <c r="AY184" s="243" t="s">
        <v>124</v>
      </c>
    </row>
    <row r="185" s="13" customFormat="1">
      <c r="B185" s="233"/>
      <c r="C185" s="234"/>
      <c r="D185" s="220" t="s">
        <v>134</v>
      </c>
      <c r="E185" s="235" t="s">
        <v>19</v>
      </c>
      <c r="F185" s="236" t="s">
        <v>226</v>
      </c>
      <c r="G185" s="234"/>
      <c r="H185" s="237">
        <v>17.960000000000001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134</v>
      </c>
      <c r="AU185" s="243" t="s">
        <v>86</v>
      </c>
      <c r="AV185" s="13" t="s">
        <v>86</v>
      </c>
      <c r="AW185" s="13" t="s">
        <v>37</v>
      </c>
      <c r="AX185" s="13" t="s">
        <v>76</v>
      </c>
      <c r="AY185" s="243" t="s">
        <v>124</v>
      </c>
    </row>
    <row r="186" s="13" customFormat="1">
      <c r="B186" s="233"/>
      <c r="C186" s="234"/>
      <c r="D186" s="220" t="s">
        <v>134</v>
      </c>
      <c r="E186" s="235" t="s">
        <v>19</v>
      </c>
      <c r="F186" s="236" t="s">
        <v>227</v>
      </c>
      <c r="G186" s="234"/>
      <c r="H186" s="237">
        <v>6.3300000000000001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134</v>
      </c>
      <c r="AU186" s="243" t="s">
        <v>86</v>
      </c>
      <c r="AV186" s="13" t="s">
        <v>86</v>
      </c>
      <c r="AW186" s="13" t="s">
        <v>37</v>
      </c>
      <c r="AX186" s="13" t="s">
        <v>76</v>
      </c>
      <c r="AY186" s="243" t="s">
        <v>124</v>
      </c>
    </row>
    <row r="187" s="13" customFormat="1">
      <c r="B187" s="233"/>
      <c r="C187" s="234"/>
      <c r="D187" s="220" t="s">
        <v>134</v>
      </c>
      <c r="E187" s="235" t="s">
        <v>19</v>
      </c>
      <c r="F187" s="236" t="s">
        <v>228</v>
      </c>
      <c r="G187" s="234"/>
      <c r="H187" s="237">
        <v>1.9199999999999999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134</v>
      </c>
      <c r="AU187" s="243" t="s">
        <v>86</v>
      </c>
      <c r="AV187" s="13" t="s">
        <v>86</v>
      </c>
      <c r="AW187" s="13" t="s">
        <v>37</v>
      </c>
      <c r="AX187" s="13" t="s">
        <v>76</v>
      </c>
      <c r="AY187" s="243" t="s">
        <v>124</v>
      </c>
    </row>
    <row r="188" s="13" customFormat="1">
      <c r="B188" s="233"/>
      <c r="C188" s="234"/>
      <c r="D188" s="220" t="s">
        <v>134</v>
      </c>
      <c r="E188" s="235" t="s">
        <v>19</v>
      </c>
      <c r="F188" s="236" t="s">
        <v>229</v>
      </c>
      <c r="G188" s="234"/>
      <c r="H188" s="237">
        <v>4.1299999999999999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134</v>
      </c>
      <c r="AU188" s="243" t="s">
        <v>86</v>
      </c>
      <c r="AV188" s="13" t="s">
        <v>86</v>
      </c>
      <c r="AW188" s="13" t="s">
        <v>37</v>
      </c>
      <c r="AX188" s="13" t="s">
        <v>76</v>
      </c>
      <c r="AY188" s="243" t="s">
        <v>124</v>
      </c>
    </row>
    <row r="189" s="13" customFormat="1">
      <c r="B189" s="233"/>
      <c r="C189" s="234"/>
      <c r="D189" s="220" t="s">
        <v>134</v>
      </c>
      <c r="E189" s="235" t="s">
        <v>19</v>
      </c>
      <c r="F189" s="236" t="s">
        <v>230</v>
      </c>
      <c r="G189" s="234"/>
      <c r="H189" s="237">
        <v>2.2000000000000002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134</v>
      </c>
      <c r="AU189" s="243" t="s">
        <v>86</v>
      </c>
      <c r="AV189" s="13" t="s">
        <v>86</v>
      </c>
      <c r="AW189" s="13" t="s">
        <v>37</v>
      </c>
      <c r="AX189" s="13" t="s">
        <v>76</v>
      </c>
      <c r="AY189" s="243" t="s">
        <v>124</v>
      </c>
    </row>
    <row r="190" s="13" customFormat="1">
      <c r="B190" s="233"/>
      <c r="C190" s="234"/>
      <c r="D190" s="220" t="s">
        <v>134</v>
      </c>
      <c r="E190" s="235" t="s">
        <v>19</v>
      </c>
      <c r="F190" s="236" t="s">
        <v>231</v>
      </c>
      <c r="G190" s="234"/>
      <c r="H190" s="237">
        <v>1.8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134</v>
      </c>
      <c r="AU190" s="243" t="s">
        <v>86</v>
      </c>
      <c r="AV190" s="13" t="s">
        <v>86</v>
      </c>
      <c r="AW190" s="13" t="s">
        <v>37</v>
      </c>
      <c r="AX190" s="13" t="s">
        <v>76</v>
      </c>
      <c r="AY190" s="243" t="s">
        <v>124</v>
      </c>
    </row>
    <row r="191" s="13" customFormat="1">
      <c r="B191" s="233"/>
      <c r="C191" s="234"/>
      <c r="D191" s="220" t="s">
        <v>134</v>
      </c>
      <c r="E191" s="235" t="s">
        <v>19</v>
      </c>
      <c r="F191" s="236" t="s">
        <v>232</v>
      </c>
      <c r="G191" s="234"/>
      <c r="H191" s="237">
        <v>3.8300000000000001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134</v>
      </c>
      <c r="AU191" s="243" t="s">
        <v>86</v>
      </c>
      <c r="AV191" s="13" t="s">
        <v>86</v>
      </c>
      <c r="AW191" s="13" t="s">
        <v>37</v>
      </c>
      <c r="AX191" s="13" t="s">
        <v>76</v>
      </c>
      <c r="AY191" s="243" t="s">
        <v>124</v>
      </c>
    </row>
    <row r="192" s="13" customFormat="1">
      <c r="B192" s="233"/>
      <c r="C192" s="234"/>
      <c r="D192" s="220" t="s">
        <v>134</v>
      </c>
      <c r="E192" s="235" t="s">
        <v>19</v>
      </c>
      <c r="F192" s="236" t="s">
        <v>233</v>
      </c>
      <c r="G192" s="234"/>
      <c r="H192" s="237">
        <v>1.6699999999999999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134</v>
      </c>
      <c r="AU192" s="243" t="s">
        <v>86</v>
      </c>
      <c r="AV192" s="13" t="s">
        <v>86</v>
      </c>
      <c r="AW192" s="13" t="s">
        <v>37</v>
      </c>
      <c r="AX192" s="13" t="s">
        <v>76</v>
      </c>
      <c r="AY192" s="243" t="s">
        <v>124</v>
      </c>
    </row>
    <row r="193" s="14" customFormat="1">
      <c r="B193" s="244"/>
      <c r="C193" s="245"/>
      <c r="D193" s="220" t="s">
        <v>134</v>
      </c>
      <c r="E193" s="246" t="s">
        <v>19</v>
      </c>
      <c r="F193" s="247" t="s">
        <v>191</v>
      </c>
      <c r="G193" s="245"/>
      <c r="H193" s="248">
        <v>220.81999999999999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134</v>
      </c>
      <c r="AU193" s="254" t="s">
        <v>86</v>
      </c>
      <c r="AV193" s="14" t="s">
        <v>192</v>
      </c>
      <c r="AW193" s="14" t="s">
        <v>37</v>
      </c>
      <c r="AX193" s="14" t="s">
        <v>84</v>
      </c>
      <c r="AY193" s="254" t="s">
        <v>124</v>
      </c>
    </row>
    <row r="194" s="1" customFormat="1" ht="24" customHeight="1">
      <c r="B194" s="38"/>
      <c r="C194" s="207" t="s">
        <v>192</v>
      </c>
      <c r="D194" s="207" t="s">
        <v>127</v>
      </c>
      <c r="E194" s="208" t="s">
        <v>234</v>
      </c>
      <c r="F194" s="209" t="s">
        <v>235</v>
      </c>
      <c r="G194" s="210" t="s">
        <v>130</v>
      </c>
      <c r="H194" s="211">
        <v>19.968</v>
      </c>
      <c r="I194" s="212"/>
      <c r="J194" s="213">
        <f>ROUND(I194*H194,2)</f>
        <v>0</v>
      </c>
      <c r="K194" s="209" t="s">
        <v>203</v>
      </c>
      <c r="L194" s="43"/>
      <c r="M194" s="214" t="s">
        <v>19</v>
      </c>
      <c r="N194" s="215" t="s">
        <v>47</v>
      </c>
      <c r="O194" s="83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AR194" s="218" t="s">
        <v>192</v>
      </c>
      <c r="AT194" s="218" t="s">
        <v>127</v>
      </c>
      <c r="AU194" s="218" t="s">
        <v>86</v>
      </c>
      <c r="AY194" s="17" t="s">
        <v>124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7" t="s">
        <v>84</v>
      </c>
      <c r="BK194" s="219">
        <f>ROUND(I194*H194,2)</f>
        <v>0</v>
      </c>
      <c r="BL194" s="17" t="s">
        <v>192</v>
      </c>
      <c r="BM194" s="218" t="s">
        <v>236</v>
      </c>
    </row>
    <row r="195" s="1" customFormat="1">
      <c r="B195" s="38"/>
      <c r="C195" s="39"/>
      <c r="D195" s="220" t="s">
        <v>133</v>
      </c>
      <c r="E195" s="39"/>
      <c r="F195" s="221" t="s">
        <v>237</v>
      </c>
      <c r="G195" s="39"/>
      <c r="H195" s="39"/>
      <c r="I195" s="131"/>
      <c r="J195" s="39"/>
      <c r="K195" s="39"/>
      <c r="L195" s="43"/>
      <c r="M195" s="222"/>
      <c r="N195" s="83"/>
      <c r="O195" s="83"/>
      <c r="P195" s="83"/>
      <c r="Q195" s="83"/>
      <c r="R195" s="83"/>
      <c r="S195" s="83"/>
      <c r="T195" s="84"/>
      <c r="AT195" s="17" t="s">
        <v>133</v>
      </c>
      <c r="AU195" s="17" t="s">
        <v>86</v>
      </c>
    </row>
    <row r="196" s="13" customFormat="1">
      <c r="B196" s="233"/>
      <c r="C196" s="234"/>
      <c r="D196" s="220" t="s">
        <v>134</v>
      </c>
      <c r="E196" s="235" t="s">
        <v>19</v>
      </c>
      <c r="F196" s="236" t="s">
        <v>238</v>
      </c>
      <c r="G196" s="234"/>
      <c r="H196" s="237">
        <v>1.2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134</v>
      </c>
      <c r="AU196" s="243" t="s">
        <v>86</v>
      </c>
      <c r="AV196" s="13" t="s">
        <v>86</v>
      </c>
      <c r="AW196" s="13" t="s">
        <v>37</v>
      </c>
      <c r="AX196" s="13" t="s">
        <v>76</v>
      </c>
      <c r="AY196" s="243" t="s">
        <v>124</v>
      </c>
    </row>
    <row r="197" s="13" customFormat="1">
      <c r="B197" s="233"/>
      <c r="C197" s="234"/>
      <c r="D197" s="220" t="s">
        <v>134</v>
      </c>
      <c r="E197" s="235" t="s">
        <v>19</v>
      </c>
      <c r="F197" s="236" t="s">
        <v>239</v>
      </c>
      <c r="G197" s="234"/>
      <c r="H197" s="237">
        <v>2.5880000000000001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134</v>
      </c>
      <c r="AU197" s="243" t="s">
        <v>86</v>
      </c>
      <c r="AV197" s="13" t="s">
        <v>86</v>
      </c>
      <c r="AW197" s="13" t="s">
        <v>37</v>
      </c>
      <c r="AX197" s="13" t="s">
        <v>76</v>
      </c>
      <c r="AY197" s="243" t="s">
        <v>124</v>
      </c>
    </row>
    <row r="198" s="13" customFormat="1">
      <c r="B198" s="233"/>
      <c r="C198" s="234"/>
      <c r="D198" s="220" t="s">
        <v>134</v>
      </c>
      <c r="E198" s="235" t="s">
        <v>19</v>
      </c>
      <c r="F198" s="236" t="s">
        <v>240</v>
      </c>
      <c r="G198" s="234"/>
      <c r="H198" s="237">
        <v>1.8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134</v>
      </c>
      <c r="AU198" s="243" t="s">
        <v>86</v>
      </c>
      <c r="AV198" s="13" t="s">
        <v>86</v>
      </c>
      <c r="AW198" s="13" t="s">
        <v>37</v>
      </c>
      <c r="AX198" s="13" t="s">
        <v>76</v>
      </c>
      <c r="AY198" s="243" t="s">
        <v>124</v>
      </c>
    </row>
    <row r="199" s="13" customFormat="1">
      <c r="B199" s="233"/>
      <c r="C199" s="234"/>
      <c r="D199" s="220" t="s">
        <v>134</v>
      </c>
      <c r="E199" s="235" t="s">
        <v>19</v>
      </c>
      <c r="F199" s="236" t="s">
        <v>241</v>
      </c>
      <c r="G199" s="234"/>
      <c r="H199" s="237">
        <v>6.1600000000000001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134</v>
      </c>
      <c r="AU199" s="243" t="s">
        <v>86</v>
      </c>
      <c r="AV199" s="13" t="s">
        <v>86</v>
      </c>
      <c r="AW199" s="13" t="s">
        <v>37</v>
      </c>
      <c r="AX199" s="13" t="s">
        <v>76</v>
      </c>
      <c r="AY199" s="243" t="s">
        <v>124</v>
      </c>
    </row>
    <row r="200" s="13" customFormat="1">
      <c r="B200" s="233"/>
      <c r="C200" s="234"/>
      <c r="D200" s="220" t="s">
        <v>134</v>
      </c>
      <c r="E200" s="235" t="s">
        <v>19</v>
      </c>
      <c r="F200" s="236" t="s">
        <v>242</v>
      </c>
      <c r="G200" s="234"/>
      <c r="H200" s="237">
        <v>1.44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134</v>
      </c>
      <c r="AU200" s="243" t="s">
        <v>86</v>
      </c>
      <c r="AV200" s="13" t="s">
        <v>86</v>
      </c>
      <c r="AW200" s="13" t="s">
        <v>37</v>
      </c>
      <c r="AX200" s="13" t="s">
        <v>76</v>
      </c>
      <c r="AY200" s="243" t="s">
        <v>124</v>
      </c>
    </row>
    <row r="201" s="13" customFormat="1">
      <c r="B201" s="233"/>
      <c r="C201" s="234"/>
      <c r="D201" s="220" t="s">
        <v>134</v>
      </c>
      <c r="E201" s="235" t="s">
        <v>19</v>
      </c>
      <c r="F201" s="236" t="s">
        <v>243</v>
      </c>
      <c r="G201" s="234"/>
      <c r="H201" s="237">
        <v>2.1600000000000001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134</v>
      </c>
      <c r="AU201" s="243" t="s">
        <v>86</v>
      </c>
      <c r="AV201" s="13" t="s">
        <v>86</v>
      </c>
      <c r="AW201" s="13" t="s">
        <v>37</v>
      </c>
      <c r="AX201" s="13" t="s">
        <v>76</v>
      </c>
      <c r="AY201" s="243" t="s">
        <v>124</v>
      </c>
    </row>
    <row r="202" s="13" customFormat="1">
      <c r="B202" s="233"/>
      <c r="C202" s="234"/>
      <c r="D202" s="220" t="s">
        <v>134</v>
      </c>
      <c r="E202" s="235" t="s">
        <v>19</v>
      </c>
      <c r="F202" s="236" t="s">
        <v>244</v>
      </c>
      <c r="G202" s="234"/>
      <c r="H202" s="237">
        <v>3.6000000000000001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134</v>
      </c>
      <c r="AU202" s="243" t="s">
        <v>86</v>
      </c>
      <c r="AV202" s="13" t="s">
        <v>86</v>
      </c>
      <c r="AW202" s="13" t="s">
        <v>37</v>
      </c>
      <c r="AX202" s="13" t="s">
        <v>76</v>
      </c>
      <c r="AY202" s="243" t="s">
        <v>124</v>
      </c>
    </row>
    <row r="203" s="13" customFormat="1">
      <c r="B203" s="233"/>
      <c r="C203" s="234"/>
      <c r="D203" s="220" t="s">
        <v>134</v>
      </c>
      <c r="E203" s="235" t="s">
        <v>19</v>
      </c>
      <c r="F203" s="236" t="s">
        <v>245</v>
      </c>
      <c r="G203" s="234"/>
      <c r="H203" s="237">
        <v>1.02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134</v>
      </c>
      <c r="AU203" s="243" t="s">
        <v>86</v>
      </c>
      <c r="AV203" s="13" t="s">
        <v>86</v>
      </c>
      <c r="AW203" s="13" t="s">
        <v>37</v>
      </c>
      <c r="AX203" s="13" t="s">
        <v>76</v>
      </c>
      <c r="AY203" s="243" t="s">
        <v>124</v>
      </c>
    </row>
    <row r="204" s="14" customFormat="1">
      <c r="B204" s="244"/>
      <c r="C204" s="245"/>
      <c r="D204" s="220" t="s">
        <v>134</v>
      </c>
      <c r="E204" s="246" t="s">
        <v>19</v>
      </c>
      <c r="F204" s="247" t="s">
        <v>191</v>
      </c>
      <c r="G204" s="245"/>
      <c r="H204" s="248">
        <v>19.968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134</v>
      </c>
      <c r="AU204" s="254" t="s">
        <v>86</v>
      </c>
      <c r="AV204" s="14" t="s">
        <v>192</v>
      </c>
      <c r="AW204" s="14" t="s">
        <v>37</v>
      </c>
      <c r="AX204" s="14" t="s">
        <v>84</v>
      </c>
      <c r="AY204" s="254" t="s">
        <v>124</v>
      </c>
    </row>
    <row r="205" s="11" customFormat="1" ht="22.8" customHeight="1">
      <c r="B205" s="191"/>
      <c r="C205" s="192"/>
      <c r="D205" s="193" t="s">
        <v>75</v>
      </c>
      <c r="E205" s="205" t="s">
        <v>246</v>
      </c>
      <c r="F205" s="205" t="s">
        <v>247</v>
      </c>
      <c r="G205" s="192"/>
      <c r="H205" s="192"/>
      <c r="I205" s="195"/>
      <c r="J205" s="206">
        <f>BK205</f>
        <v>0</v>
      </c>
      <c r="K205" s="192"/>
      <c r="L205" s="197"/>
      <c r="M205" s="198"/>
      <c r="N205" s="199"/>
      <c r="O205" s="199"/>
      <c r="P205" s="200">
        <f>SUM(P206:P345)</f>
        <v>0</v>
      </c>
      <c r="Q205" s="199"/>
      <c r="R205" s="200">
        <f>SUM(R206:R345)</f>
        <v>0.0088328</v>
      </c>
      <c r="S205" s="199"/>
      <c r="T205" s="201">
        <f>SUM(T206:T345)</f>
        <v>9.3879959999999993</v>
      </c>
      <c r="AR205" s="202" t="s">
        <v>84</v>
      </c>
      <c r="AT205" s="203" t="s">
        <v>75</v>
      </c>
      <c r="AU205" s="203" t="s">
        <v>84</v>
      </c>
      <c r="AY205" s="202" t="s">
        <v>124</v>
      </c>
      <c r="BK205" s="204">
        <f>SUM(BK206:BK345)</f>
        <v>0</v>
      </c>
    </row>
    <row r="206" s="1" customFormat="1" ht="24" customHeight="1">
      <c r="B206" s="38"/>
      <c r="C206" s="207" t="s">
        <v>248</v>
      </c>
      <c r="D206" s="207" t="s">
        <v>127</v>
      </c>
      <c r="E206" s="208" t="s">
        <v>249</v>
      </c>
      <c r="F206" s="209" t="s">
        <v>250</v>
      </c>
      <c r="G206" s="210" t="s">
        <v>130</v>
      </c>
      <c r="H206" s="211">
        <v>220.81999999999999</v>
      </c>
      <c r="I206" s="212"/>
      <c r="J206" s="213">
        <f>ROUND(I206*H206,2)</f>
        <v>0</v>
      </c>
      <c r="K206" s="209" t="s">
        <v>203</v>
      </c>
      <c r="L206" s="43"/>
      <c r="M206" s="214" t="s">
        <v>19</v>
      </c>
      <c r="N206" s="215" t="s">
        <v>47</v>
      </c>
      <c r="O206" s="83"/>
      <c r="P206" s="216">
        <f>O206*H206</f>
        <v>0</v>
      </c>
      <c r="Q206" s="216">
        <v>4.0000000000000003E-05</v>
      </c>
      <c r="R206" s="216">
        <f>Q206*H206</f>
        <v>0.0088328</v>
      </c>
      <c r="S206" s="216">
        <v>0</v>
      </c>
      <c r="T206" s="217">
        <f>S206*H206</f>
        <v>0</v>
      </c>
      <c r="AR206" s="218" t="s">
        <v>192</v>
      </c>
      <c r="AT206" s="218" t="s">
        <v>127</v>
      </c>
      <c r="AU206" s="218" t="s">
        <v>86</v>
      </c>
      <c r="AY206" s="17" t="s">
        <v>124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7" t="s">
        <v>84</v>
      </c>
      <c r="BK206" s="219">
        <f>ROUND(I206*H206,2)</f>
        <v>0</v>
      </c>
      <c r="BL206" s="17" t="s">
        <v>192</v>
      </c>
      <c r="BM206" s="218" t="s">
        <v>251</v>
      </c>
    </row>
    <row r="207" s="1" customFormat="1">
      <c r="B207" s="38"/>
      <c r="C207" s="39"/>
      <c r="D207" s="220" t="s">
        <v>133</v>
      </c>
      <c r="E207" s="39"/>
      <c r="F207" s="221" t="s">
        <v>252</v>
      </c>
      <c r="G207" s="39"/>
      <c r="H207" s="39"/>
      <c r="I207" s="131"/>
      <c r="J207" s="39"/>
      <c r="K207" s="39"/>
      <c r="L207" s="43"/>
      <c r="M207" s="222"/>
      <c r="N207" s="83"/>
      <c r="O207" s="83"/>
      <c r="P207" s="83"/>
      <c r="Q207" s="83"/>
      <c r="R207" s="83"/>
      <c r="S207" s="83"/>
      <c r="T207" s="84"/>
      <c r="AT207" s="17" t="s">
        <v>133</v>
      </c>
      <c r="AU207" s="17" t="s">
        <v>86</v>
      </c>
    </row>
    <row r="208" s="13" customFormat="1">
      <c r="B208" s="233"/>
      <c r="C208" s="234"/>
      <c r="D208" s="220" t="s">
        <v>134</v>
      </c>
      <c r="E208" s="235" t="s">
        <v>19</v>
      </c>
      <c r="F208" s="236" t="s">
        <v>206</v>
      </c>
      <c r="G208" s="234"/>
      <c r="H208" s="237">
        <v>2.3599999999999999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134</v>
      </c>
      <c r="AU208" s="243" t="s">
        <v>86</v>
      </c>
      <c r="AV208" s="13" t="s">
        <v>86</v>
      </c>
      <c r="AW208" s="13" t="s">
        <v>37</v>
      </c>
      <c r="AX208" s="13" t="s">
        <v>76</v>
      </c>
      <c r="AY208" s="243" t="s">
        <v>124</v>
      </c>
    </row>
    <row r="209" s="13" customFormat="1">
      <c r="B209" s="233"/>
      <c r="C209" s="234"/>
      <c r="D209" s="220" t="s">
        <v>134</v>
      </c>
      <c r="E209" s="235" t="s">
        <v>19</v>
      </c>
      <c r="F209" s="236" t="s">
        <v>207</v>
      </c>
      <c r="G209" s="234"/>
      <c r="H209" s="237">
        <v>22.780000000000001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134</v>
      </c>
      <c r="AU209" s="243" t="s">
        <v>86</v>
      </c>
      <c r="AV209" s="13" t="s">
        <v>86</v>
      </c>
      <c r="AW209" s="13" t="s">
        <v>37</v>
      </c>
      <c r="AX209" s="13" t="s">
        <v>76</v>
      </c>
      <c r="AY209" s="243" t="s">
        <v>124</v>
      </c>
    </row>
    <row r="210" s="13" customFormat="1">
      <c r="B210" s="233"/>
      <c r="C210" s="234"/>
      <c r="D210" s="220" t="s">
        <v>134</v>
      </c>
      <c r="E210" s="235" t="s">
        <v>19</v>
      </c>
      <c r="F210" s="236" t="s">
        <v>208</v>
      </c>
      <c r="G210" s="234"/>
      <c r="H210" s="237">
        <v>2.5499999999999998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134</v>
      </c>
      <c r="AU210" s="243" t="s">
        <v>86</v>
      </c>
      <c r="AV210" s="13" t="s">
        <v>86</v>
      </c>
      <c r="AW210" s="13" t="s">
        <v>37</v>
      </c>
      <c r="AX210" s="13" t="s">
        <v>76</v>
      </c>
      <c r="AY210" s="243" t="s">
        <v>124</v>
      </c>
    </row>
    <row r="211" s="13" customFormat="1">
      <c r="B211" s="233"/>
      <c r="C211" s="234"/>
      <c r="D211" s="220" t="s">
        <v>134</v>
      </c>
      <c r="E211" s="235" t="s">
        <v>19</v>
      </c>
      <c r="F211" s="236" t="s">
        <v>209</v>
      </c>
      <c r="G211" s="234"/>
      <c r="H211" s="237">
        <v>7.0700000000000003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134</v>
      </c>
      <c r="AU211" s="243" t="s">
        <v>86</v>
      </c>
      <c r="AV211" s="13" t="s">
        <v>86</v>
      </c>
      <c r="AW211" s="13" t="s">
        <v>37</v>
      </c>
      <c r="AX211" s="13" t="s">
        <v>76</v>
      </c>
      <c r="AY211" s="243" t="s">
        <v>124</v>
      </c>
    </row>
    <row r="212" s="13" customFormat="1">
      <c r="B212" s="233"/>
      <c r="C212" s="234"/>
      <c r="D212" s="220" t="s">
        <v>134</v>
      </c>
      <c r="E212" s="235" t="s">
        <v>19</v>
      </c>
      <c r="F212" s="236" t="s">
        <v>210</v>
      </c>
      <c r="G212" s="234"/>
      <c r="H212" s="237">
        <v>6.9299999999999997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134</v>
      </c>
      <c r="AU212" s="243" t="s">
        <v>86</v>
      </c>
      <c r="AV212" s="13" t="s">
        <v>86</v>
      </c>
      <c r="AW212" s="13" t="s">
        <v>37</v>
      </c>
      <c r="AX212" s="13" t="s">
        <v>76</v>
      </c>
      <c r="AY212" s="243" t="s">
        <v>124</v>
      </c>
    </row>
    <row r="213" s="13" customFormat="1">
      <c r="B213" s="233"/>
      <c r="C213" s="234"/>
      <c r="D213" s="220" t="s">
        <v>134</v>
      </c>
      <c r="E213" s="235" t="s">
        <v>19</v>
      </c>
      <c r="F213" s="236" t="s">
        <v>211</v>
      </c>
      <c r="G213" s="234"/>
      <c r="H213" s="237">
        <v>17.760000000000002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134</v>
      </c>
      <c r="AU213" s="243" t="s">
        <v>86</v>
      </c>
      <c r="AV213" s="13" t="s">
        <v>86</v>
      </c>
      <c r="AW213" s="13" t="s">
        <v>37</v>
      </c>
      <c r="AX213" s="13" t="s">
        <v>76</v>
      </c>
      <c r="AY213" s="243" t="s">
        <v>124</v>
      </c>
    </row>
    <row r="214" s="13" customFormat="1">
      <c r="B214" s="233"/>
      <c r="C214" s="234"/>
      <c r="D214" s="220" t="s">
        <v>134</v>
      </c>
      <c r="E214" s="235" t="s">
        <v>19</v>
      </c>
      <c r="F214" s="236" t="s">
        <v>212</v>
      </c>
      <c r="G214" s="234"/>
      <c r="H214" s="237">
        <v>6.2000000000000002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134</v>
      </c>
      <c r="AU214" s="243" t="s">
        <v>86</v>
      </c>
      <c r="AV214" s="13" t="s">
        <v>86</v>
      </c>
      <c r="AW214" s="13" t="s">
        <v>37</v>
      </c>
      <c r="AX214" s="13" t="s">
        <v>76</v>
      </c>
      <c r="AY214" s="243" t="s">
        <v>124</v>
      </c>
    </row>
    <row r="215" s="13" customFormat="1">
      <c r="B215" s="233"/>
      <c r="C215" s="234"/>
      <c r="D215" s="220" t="s">
        <v>134</v>
      </c>
      <c r="E215" s="235" t="s">
        <v>19</v>
      </c>
      <c r="F215" s="236" t="s">
        <v>213</v>
      </c>
      <c r="G215" s="234"/>
      <c r="H215" s="237">
        <v>4.8799999999999999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134</v>
      </c>
      <c r="AU215" s="243" t="s">
        <v>86</v>
      </c>
      <c r="AV215" s="13" t="s">
        <v>86</v>
      </c>
      <c r="AW215" s="13" t="s">
        <v>37</v>
      </c>
      <c r="AX215" s="13" t="s">
        <v>76</v>
      </c>
      <c r="AY215" s="243" t="s">
        <v>124</v>
      </c>
    </row>
    <row r="216" s="13" customFormat="1">
      <c r="B216" s="233"/>
      <c r="C216" s="234"/>
      <c r="D216" s="220" t="s">
        <v>134</v>
      </c>
      <c r="E216" s="235" t="s">
        <v>19</v>
      </c>
      <c r="F216" s="236" t="s">
        <v>214</v>
      </c>
      <c r="G216" s="234"/>
      <c r="H216" s="237">
        <v>1.44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134</v>
      </c>
      <c r="AU216" s="243" t="s">
        <v>86</v>
      </c>
      <c r="AV216" s="13" t="s">
        <v>86</v>
      </c>
      <c r="AW216" s="13" t="s">
        <v>37</v>
      </c>
      <c r="AX216" s="13" t="s">
        <v>76</v>
      </c>
      <c r="AY216" s="243" t="s">
        <v>124</v>
      </c>
    </row>
    <row r="217" s="13" customFormat="1">
      <c r="B217" s="233"/>
      <c r="C217" s="234"/>
      <c r="D217" s="220" t="s">
        <v>134</v>
      </c>
      <c r="E217" s="235" t="s">
        <v>19</v>
      </c>
      <c r="F217" s="236" t="s">
        <v>215</v>
      </c>
      <c r="G217" s="234"/>
      <c r="H217" s="237">
        <v>2.3199999999999998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134</v>
      </c>
      <c r="AU217" s="243" t="s">
        <v>86</v>
      </c>
      <c r="AV217" s="13" t="s">
        <v>86</v>
      </c>
      <c r="AW217" s="13" t="s">
        <v>37</v>
      </c>
      <c r="AX217" s="13" t="s">
        <v>76</v>
      </c>
      <c r="AY217" s="243" t="s">
        <v>124</v>
      </c>
    </row>
    <row r="218" s="13" customFormat="1">
      <c r="B218" s="233"/>
      <c r="C218" s="234"/>
      <c r="D218" s="220" t="s">
        <v>134</v>
      </c>
      <c r="E218" s="235" t="s">
        <v>19</v>
      </c>
      <c r="F218" s="236" t="s">
        <v>216</v>
      </c>
      <c r="G218" s="234"/>
      <c r="H218" s="237">
        <v>7.8499999999999996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134</v>
      </c>
      <c r="AU218" s="243" t="s">
        <v>86</v>
      </c>
      <c r="AV218" s="13" t="s">
        <v>86</v>
      </c>
      <c r="AW218" s="13" t="s">
        <v>37</v>
      </c>
      <c r="AX218" s="13" t="s">
        <v>76</v>
      </c>
      <c r="AY218" s="243" t="s">
        <v>124</v>
      </c>
    </row>
    <row r="219" s="13" customFormat="1">
      <c r="B219" s="233"/>
      <c r="C219" s="234"/>
      <c r="D219" s="220" t="s">
        <v>134</v>
      </c>
      <c r="E219" s="235" t="s">
        <v>19</v>
      </c>
      <c r="F219" s="236" t="s">
        <v>217</v>
      </c>
      <c r="G219" s="234"/>
      <c r="H219" s="237">
        <v>25.600000000000001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134</v>
      </c>
      <c r="AU219" s="243" t="s">
        <v>86</v>
      </c>
      <c r="AV219" s="13" t="s">
        <v>86</v>
      </c>
      <c r="AW219" s="13" t="s">
        <v>37</v>
      </c>
      <c r="AX219" s="13" t="s">
        <v>76</v>
      </c>
      <c r="AY219" s="243" t="s">
        <v>124</v>
      </c>
    </row>
    <row r="220" s="13" customFormat="1">
      <c r="B220" s="233"/>
      <c r="C220" s="234"/>
      <c r="D220" s="220" t="s">
        <v>134</v>
      </c>
      <c r="E220" s="235" t="s">
        <v>19</v>
      </c>
      <c r="F220" s="236" t="s">
        <v>218</v>
      </c>
      <c r="G220" s="234"/>
      <c r="H220" s="237">
        <v>11.76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134</v>
      </c>
      <c r="AU220" s="243" t="s">
        <v>86</v>
      </c>
      <c r="AV220" s="13" t="s">
        <v>86</v>
      </c>
      <c r="AW220" s="13" t="s">
        <v>37</v>
      </c>
      <c r="AX220" s="13" t="s">
        <v>76</v>
      </c>
      <c r="AY220" s="243" t="s">
        <v>124</v>
      </c>
    </row>
    <row r="221" s="13" customFormat="1">
      <c r="B221" s="233"/>
      <c r="C221" s="234"/>
      <c r="D221" s="220" t="s">
        <v>134</v>
      </c>
      <c r="E221" s="235" t="s">
        <v>19</v>
      </c>
      <c r="F221" s="236" t="s">
        <v>219</v>
      </c>
      <c r="G221" s="234"/>
      <c r="H221" s="237">
        <v>3.4399999999999999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134</v>
      </c>
      <c r="AU221" s="243" t="s">
        <v>86</v>
      </c>
      <c r="AV221" s="13" t="s">
        <v>86</v>
      </c>
      <c r="AW221" s="13" t="s">
        <v>37</v>
      </c>
      <c r="AX221" s="13" t="s">
        <v>76</v>
      </c>
      <c r="AY221" s="243" t="s">
        <v>124</v>
      </c>
    </row>
    <row r="222" s="13" customFormat="1">
      <c r="B222" s="233"/>
      <c r="C222" s="234"/>
      <c r="D222" s="220" t="s">
        <v>134</v>
      </c>
      <c r="E222" s="235" t="s">
        <v>19</v>
      </c>
      <c r="F222" s="236" t="s">
        <v>220</v>
      </c>
      <c r="G222" s="234"/>
      <c r="H222" s="237">
        <v>10.460000000000001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134</v>
      </c>
      <c r="AU222" s="243" t="s">
        <v>86</v>
      </c>
      <c r="AV222" s="13" t="s">
        <v>86</v>
      </c>
      <c r="AW222" s="13" t="s">
        <v>37</v>
      </c>
      <c r="AX222" s="13" t="s">
        <v>76</v>
      </c>
      <c r="AY222" s="243" t="s">
        <v>124</v>
      </c>
    </row>
    <row r="223" s="13" customFormat="1">
      <c r="B223" s="233"/>
      <c r="C223" s="234"/>
      <c r="D223" s="220" t="s">
        <v>134</v>
      </c>
      <c r="E223" s="235" t="s">
        <v>19</v>
      </c>
      <c r="F223" s="236" t="s">
        <v>221</v>
      </c>
      <c r="G223" s="234"/>
      <c r="H223" s="237">
        <v>3.4700000000000002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134</v>
      </c>
      <c r="AU223" s="243" t="s">
        <v>86</v>
      </c>
      <c r="AV223" s="13" t="s">
        <v>86</v>
      </c>
      <c r="AW223" s="13" t="s">
        <v>37</v>
      </c>
      <c r="AX223" s="13" t="s">
        <v>76</v>
      </c>
      <c r="AY223" s="243" t="s">
        <v>124</v>
      </c>
    </row>
    <row r="224" s="13" customFormat="1">
      <c r="B224" s="233"/>
      <c r="C224" s="234"/>
      <c r="D224" s="220" t="s">
        <v>134</v>
      </c>
      <c r="E224" s="235" t="s">
        <v>19</v>
      </c>
      <c r="F224" s="236" t="s">
        <v>222</v>
      </c>
      <c r="G224" s="234"/>
      <c r="H224" s="237">
        <v>10.199999999999999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134</v>
      </c>
      <c r="AU224" s="243" t="s">
        <v>86</v>
      </c>
      <c r="AV224" s="13" t="s">
        <v>86</v>
      </c>
      <c r="AW224" s="13" t="s">
        <v>37</v>
      </c>
      <c r="AX224" s="13" t="s">
        <v>76</v>
      </c>
      <c r="AY224" s="243" t="s">
        <v>124</v>
      </c>
    </row>
    <row r="225" s="13" customFormat="1">
      <c r="B225" s="233"/>
      <c r="C225" s="234"/>
      <c r="D225" s="220" t="s">
        <v>134</v>
      </c>
      <c r="E225" s="235" t="s">
        <v>19</v>
      </c>
      <c r="F225" s="236" t="s">
        <v>223</v>
      </c>
      <c r="G225" s="234"/>
      <c r="H225" s="237">
        <v>11.69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134</v>
      </c>
      <c r="AU225" s="243" t="s">
        <v>86</v>
      </c>
      <c r="AV225" s="13" t="s">
        <v>86</v>
      </c>
      <c r="AW225" s="13" t="s">
        <v>37</v>
      </c>
      <c r="AX225" s="13" t="s">
        <v>76</v>
      </c>
      <c r="AY225" s="243" t="s">
        <v>124</v>
      </c>
    </row>
    <row r="226" s="13" customFormat="1">
      <c r="B226" s="233"/>
      <c r="C226" s="234"/>
      <c r="D226" s="220" t="s">
        <v>134</v>
      </c>
      <c r="E226" s="235" t="s">
        <v>19</v>
      </c>
      <c r="F226" s="236" t="s">
        <v>224</v>
      </c>
      <c r="G226" s="234"/>
      <c r="H226" s="237">
        <v>2.3900000000000001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134</v>
      </c>
      <c r="AU226" s="243" t="s">
        <v>86</v>
      </c>
      <c r="AV226" s="13" t="s">
        <v>86</v>
      </c>
      <c r="AW226" s="13" t="s">
        <v>37</v>
      </c>
      <c r="AX226" s="13" t="s">
        <v>76</v>
      </c>
      <c r="AY226" s="243" t="s">
        <v>124</v>
      </c>
    </row>
    <row r="227" s="13" customFormat="1">
      <c r="B227" s="233"/>
      <c r="C227" s="234"/>
      <c r="D227" s="220" t="s">
        <v>134</v>
      </c>
      <c r="E227" s="235" t="s">
        <v>19</v>
      </c>
      <c r="F227" s="236" t="s">
        <v>225</v>
      </c>
      <c r="G227" s="234"/>
      <c r="H227" s="237">
        <v>19.829999999999998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134</v>
      </c>
      <c r="AU227" s="243" t="s">
        <v>86</v>
      </c>
      <c r="AV227" s="13" t="s">
        <v>86</v>
      </c>
      <c r="AW227" s="13" t="s">
        <v>37</v>
      </c>
      <c r="AX227" s="13" t="s">
        <v>76</v>
      </c>
      <c r="AY227" s="243" t="s">
        <v>124</v>
      </c>
    </row>
    <row r="228" s="13" customFormat="1">
      <c r="B228" s="233"/>
      <c r="C228" s="234"/>
      <c r="D228" s="220" t="s">
        <v>134</v>
      </c>
      <c r="E228" s="235" t="s">
        <v>19</v>
      </c>
      <c r="F228" s="236" t="s">
        <v>226</v>
      </c>
      <c r="G228" s="234"/>
      <c r="H228" s="237">
        <v>17.960000000000001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134</v>
      </c>
      <c r="AU228" s="243" t="s">
        <v>86</v>
      </c>
      <c r="AV228" s="13" t="s">
        <v>86</v>
      </c>
      <c r="AW228" s="13" t="s">
        <v>37</v>
      </c>
      <c r="AX228" s="13" t="s">
        <v>76</v>
      </c>
      <c r="AY228" s="243" t="s">
        <v>124</v>
      </c>
    </row>
    <row r="229" s="13" customFormat="1">
      <c r="B229" s="233"/>
      <c r="C229" s="234"/>
      <c r="D229" s="220" t="s">
        <v>134</v>
      </c>
      <c r="E229" s="235" t="s">
        <v>19</v>
      </c>
      <c r="F229" s="236" t="s">
        <v>227</v>
      </c>
      <c r="G229" s="234"/>
      <c r="H229" s="237">
        <v>6.3300000000000001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134</v>
      </c>
      <c r="AU229" s="243" t="s">
        <v>86</v>
      </c>
      <c r="AV229" s="13" t="s">
        <v>86</v>
      </c>
      <c r="AW229" s="13" t="s">
        <v>37</v>
      </c>
      <c r="AX229" s="13" t="s">
        <v>76</v>
      </c>
      <c r="AY229" s="243" t="s">
        <v>124</v>
      </c>
    </row>
    <row r="230" s="13" customFormat="1">
      <c r="B230" s="233"/>
      <c r="C230" s="234"/>
      <c r="D230" s="220" t="s">
        <v>134</v>
      </c>
      <c r="E230" s="235" t="s">
        <v>19</v>
      </c>
      <c r="F230" s="236" t="s">
        <v>228</v>
      </c>
      <c r="G230" s="234"/>
      <c r="H230" s="237">
        <v>1.9199999999999999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134</v>
      </c>
      <c r="AU230" s="243" t="s">
        <v>86</v>
      </c>
      <c r="AV230" s="13" t="s">
        <v>86</v>
      </c>
      <c r="AW230" s="13" t="s">
        <v>37</v>
      </c>
      <c r="AX230" s="13" t="s">
        <v>76</v>
      </c>
      <c r="AY230" s="243" t="s">
        <v>124</v>
      </c>
    </row>
    <row r="231" s="13" customFormat="1">
      <c r="B231" s="233"/>
      <c r="C231" s="234"/>
      <c r="D231" s="220" t="s">
        <v>134</v>
      </c>
      <c r="E231" s="235" t="s">
        <v>19</v>
      </c>
      <c r="F231" s="236" t="s">
        <v>229</v>
      </c>
      <c r="G231" s="234"/>
      <c r="H231" s="237">
        <v>4.1299999999999999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134</v>
      </c>
      <c r="AU231" s="243" t="s">
        <v>86</v>
      </c>
      <c r="AV231" s="13" t="s">
        <v>86</v>
      </c>
      <c r="AW231" s="13" t="s">
        <v>37</v>
      </c>
      <c r="AX231" s="13" t="s">
        <v>76</v>
      </c>
      <c r="AY231" s="243" t="s">
        <v>124</v>
      </c>
    </row>
    <row r="232" s="13" customFormat="1">
      <c r="B232" s="233"/>
      <c r="C232" s="234"/>
      <c r="D232" s="220" t="s">
        <v>134</v>
      </c>
      <c r="E232" s="235" t="s">
        <v>19</v>
      </c>
      <c r="F232" s="236" t="s">
        <v>230</v>
      </c>
      <c r="G232" s="234"/>
      <c r="H232" s="237">
        <v>2.2000000000000002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AT232" s="243" t="s">
        <v>134</v>
      </c>
      <c r="AU232" s="243" t="s">
        <v>86</v>
      </c>
      <c r="AV232" s="13" t="s">
        <v>86</v>
      </c>
      <c r="AW232" s="13" t="s">
        <v>37</v>
      </c>
      <c r="AX232" s="13" t="s">
        <v>76</v>
      </c>
      <c r="AY232" s="243" t="s">
        <v>124</v>
      </c>
    </row>
    <row r="233" s="13" customFormat="1">
      <c r="B233" s="233"/>
      <c r="C233" s="234"/>
      <c r="D233" s="220" t="s">
        <v>134</v>
      </c>
      <c r="E233" s="235" t="s">
        <v>19</v>
      </c>
      <c r="F233" s="236" t="s">
        <v>231</v>
      </c>
      <c r="G233" s="234"/>
      <c r="H233" s="237">
        <v>1.8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134</v>
      </c>
      <c r="AU233" s="243" t="s">
        <v>86</v>
      </c>
      <c r="AV233" s="13" t="s">
        <v>86</v>
      </c>
      <c r="AW233" s="13" t="s">
        <v>37</v>
      </c>
      <c r="AX233" s="13" t="s">
        <v>76</v>
      </c>
      <c r="AY233" s="243" t="s">
        <v>124</v>
      </c>
    </row>
    <row r="234" s="13" customFormat="1">
      <c r="B234" s="233"/>
      <c r="C234" s="234"/>
      <c r="D234" s="220" t="s">
        <v>134</v>
      </c>
      <c r="E234" s="235" t="s">
        <v>19</v>
      </c>
      <c r="F234" s="236" t="s">
        <v>232</v>
      </c>
      <c r="G234" s="234"/>
      <c r="H234" s="237">
        <v>3.8300000000000001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134</v>
      </c>
      <c r="AU234" s="243" t="s">
        <v>86</v>
      </c>
      <c r="AV234" s="13" t="s">
        <v>86</v>
      </c>
      <c r="AW234" s="13" t="s">
        <v>37</v>
      </c>
      <c r="AX234" s="13" t="s">
        <v>76</v>
      </c>
      <c r="AY234" s="243" t="s">
        <v>124</v>
      </c>
    </row>
    <row r="235" s="13" customFormat="1">
      <c r="B235" s="233"/>
      <c r="C235" s="234"/>
      <c r="D235" s="220" t="s">
        <v>134</v>
      </c>
      <c r="E235" s="235" t="s">
        <v>19</v>
      </c>
      <c r="F235" s="236" t="s">
        <v>233</v>
      </c>
      <c r="G235" s="234"/>
      <c r="H235" s="237">
        <v>1.6699999999999999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134</v>
      </c>
      <c r="AU235" s="243" t="s">
        <v>86</v>
      </c>
      <c r="AV235" s="13" t="s">
        <v>86</v>
      </c>
      <c r="AW235" s="13" t="s">
        <v>37</v>
      </c>
      <c r="AX235" s="13" t="s">
        <v>76</v>
      </c>
      <c r="AY235" s="243" t="s">
        <v>124</v>
      </c>
    </row>
    <row r="236" s="14" customFormat="1">
      <c r="B236" s="244"/>
      <c r="C236" s="245"/>
      <c r="D236" s="220" t="s">
        <v>134</v>
      </c>
      <c r="E236" s="246" t="s">
        <v>19</v>
      </c>
      <c r="F236" s="247" t="s">
        <v>191</v>
      </c>
      <c r="G236" s="245"/>
      <c r="H236" s="248">
        <v>220.81999999999999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AT236" s="254" t="s">
        <v>134</v>
      </c>
      <c r="AU236" s="254" t="s">
        <v>86</v>
      </c>
      <c r="AV236" s="14" t="s">
        <v>192</v>
      </c>
      <c r="AW236" s="14" t="s">
        <v>37</v>
      </c>
      <c r="AX236" s="14" t="s">
        <v>84</v>
      </c>
      <c r="AY236" s="254" t="s">
        <v>124</v>
      </c>
    </row>
    <row r="237" s="1" customFormat="1" ht="16.5" customHeight="1">
      <c r="B237" s="38"/>
      <c r="C237" s="207" t="s">
        <v>125</v>
      </c>
      <c r="D237" s="207" t="s">
        <v>127</v>
      </c>
      <c r="E237" s="208" t="s">
        <v>253</v>
      </c>
      <c r="F237" s="209" t="s">
        <v>254</v>
      </c>
      <c r="G237" s="210" t="s">
        <v>255</v>
      </c>
      <c r="H237" s="211">
        <v>90.030000000000001</v>
      </c>
      <c r="I237" s="212"/>
      <c r="J237" s="213">
        <f>ROUND(I237*H237,2)</f>
        <v>0</v>
      </c>
      <c r="K237" s="209" t="s">
        <v>203</v>
      </c>
      <c r="L237" s="43"/>
      <c r="M237" s="214" t="s">
        <v>19</v>
      </c>
      <c r="N237" s="215" t="s">
        <v>47</v>
      </c>
      <c r="O237" s="83"/>
      <c r="P237" s="216">
        <f>O237*H237</f>
        <v>0</v>
      </c>
      <c r="Q237" s="216">
        <v>0</v>
      </c>
      <c r="R237" s="216">
        <f>Q237*H237</f>
        <v>0</v>
      </c>
      <c r="S237" s="216">
        <v>0.0089999999999999993</v>
      </c>
      <c r="T237" s="217">
        <f>S237*H237</f>
        <v>0.81026999999999993</v>
      </c>
      <c r="AR237" s="218" t="s">
        <v>192</v>
      </c>
      <c r="AT237" s="218" t="s">
        <v>127</v>
      </c>
      <c r="AU237" s="218" t="s">
        <v>86</v>
      </c>
      <c r="AY237" s="17" t="s">
        <v>124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7" t="s">
        <v>84</v>
      </c>
      <c r="BK237" s="219">
        <f>ROUND(I237*H237,2)</f>
        <v>0</v>
      </c>
      <c r="BL237" s="17" t="s">
        <v>192</v>
      </c>
      <c r="BM237" s="218" t="s">
        <v>256</v>
      </c>
    </row>
    <row r="238" s="1" customFormat="1">
      <c r="B238" s="38"/>
      <c r="C238" s="39"/>
      <c r="D238" s="220" t="s">
        <v>133</v>
      </c>
      <c r="E238" s="39"/>
      <c r="F238" s="221" t="s">
        <v>257</v>
      </c>
      <c r="G238" s="39"/>
      <c r="H238" s="39"/>
      <c r="I238" s="131"/>
      <c r="J238" s="39"/>
      <c r="K238" s="39"/>
      <c r="L238" s="43"/>
      <c r="M238" s="222"/>
      <c r="N238" s="83"/>
      <c r="O238" s="83"/>
      <c r="P238" s="83"/>
      <c r="Q238" s="83"/>
      <c r="R238" s="83"/>
      <c r="S238" s="83"/>
      <c r="T238" s="84"/>
      <c r="AT238" s="17" t="s">
        <v>133</v>
      </c>
      <c r="AU238" s="17" t="s">
        <v>86</v>
      </c>
    </row>
    <row r="239" s="12" customFormat="1">
      <c r="B239" s="223"/>
      <c r="C239" s="224"/>
      <c r="D239" s="220" t="s">
        <v>134</v>
      </c>
      <c r="E239" s="225" t="s">
        <v>19</v>
      </c>
      <c r="F239" s="226" t="s">
        <v>258</v>
      </c>
      <c r="G239" s="224"/>
      <c r="H239" s="225" t="s">
        <v>19</v>
      </c>
      <c r="I239" s="227"/>
      <c r="J239" s="224"/>
      <c r="K239" s="224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134</v>
      </c>
      <c r="AU239" s="232" t="s">
        <v>86</v>
      </c>
      <c r="AV239" s="12" t="s">
        <v>84</v>
      </c>
      <c r="AW239" s="12" t="s">
        <v>37</v>
      </c>
      <c r="AX239" s="12" t="s">
        <v>76</v>
      </c>
      <c r="AY239" s="232" t="s">
        <v>124</v>
      </c>
    </row>
    <row r="240" s="12" customFormat="1">
      <c r="B240" s="223"/>
      <c r="C240" s="224"/>
      <c r="D240" s="220" t="s">
        <v>134</v>
      </c>
      <c r="E240" s="225" t="s">
        <v>19</v>
      </c>
      <c r="F240" s="226" t="s">
        <v>259</v>
      </c>
      <c r="G240" s="224"/>
      <c r="H240" s="225" t="s">
        <v>19</v>
      </c>
      <c r="I240" s="227"/>
      <c r="J240" s="224"/>
      <c r="K240" s="224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134</v>
      </c>
      <c r="AU240" s="232" t="s">
        <v>86</v>
      </c>
      <c r="AV240" s="12" t="s">
        <v>84</v>
      </c>
      <c r="AW240" s="12" t="s">
        <v>37</v>
      </c>
      <c r="AX240" s="12" t="s">
        <v>76</v>
      </c>
      <c r="AY240" s="232" t="s">
        <v>124</v>
      </c>
    </row>
    <row r="241" s="12" customFormat="1">
      <c r="B241" s="223"/>
      <c r="C241" s="224"/>
      <c r="D241" s="220" t="s">
        <v>134</v>
      </c>
      <c r="E241" s="225" t="s">
        <v>19</v>
      </c>
      <c r="F241" s="226" t="s">
        <v>138</v>
      </c>
      <c r="G241" s="224"/>
      <c r="H241" s="225" t="s">
        <v>19</v>
      </c>
      <c r="I241" s="227"/>
      <c r="J241" s="224"/>
      <c r="K241" s="224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134</v>
      </c>
      <c r="AU241" s="232" t="s">
        <v>86</v>
      </c>
      <c r="AV241" s="12" t="s">
        <v>84</v>
      </c>
      <c r="AW241" s="12" t="s">
        <v>37</v>
      </c>
      <c r="AX241" s="12" t="s">
        <v>76</v>
      </c>
      <c r="AY241" s="232" t="s">
        <v>124</v>
      </c>
    </row>
    <row r="242" s="13" customFormat="1">
      <c r="B242" s="233"/>
      <c r="C242" s="234"/>
      <c r="D242" s="220" t="s">
        <v>134</v>
      </c>
      <c r="E242" s="235" t="s">
        <v>19</v>
      </c>
      <c r="F242" s="236" t="s">
        <v>260</v>
      </c>
      <c r="G242" s="234"/>
      <c r="H242" s="237">
        <v>4.9800000000000004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134</v>
      </c>
      <c r="AU242" s="243" t="s">
        <v>86</v>
      </c>
      <c r="AV242" s="13" t="s">
        <v>86</v>
      </c>
      <c r="AW242" s="13" t="s">
        <v>37</v>
      </c>
      <c r="AX242" s="13" t="s">
        <v>76</v>
      </c>
      <c r="AY242" s="243" t="s">
        <v>124</v>
      </c>
    </row>
    <row r="243" s="13" customFormat="1">
      <c r="B243" s="233"/>
      <c r="C243" s="234"/>
      <c r="D243" s="220" t="s">
        <v>134</v>
      </c>
      <c r="E243" s="235" t="s">
        <v>19</v>
      </c>
      <c r="F243" s="236" t="s">
        <v>261</v>
      </c>
      <c r="G243" s="234"/>
      <c r="H243" s="237">
        <v>6.4450000000000003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134</v>
      </c>
      <c r="AU243" s="243" t="s">
        <v>86</v>
      </c>
      <c r="AV243" s="13" t="s">
        <v>86</v>
      </c>
      <c r="AW243" s="13" t="s">
        <v>37</v>
      </c>
      <c r="AX243" s="13" t="s">
        <v>76</v>
      </c>
      <c r="AY243" s="243" t="s">
        <v>124</v>
      </c>
    </row>
    <row r="244" s="13" customFormat="1">
      <c r="B244" s="233"/>
      <c r="C244" s="234"/>
      <c r="D244" s="220" t="s">
        <v>134</v>
      </c>
      <c r="E244" s="235" t="s">
        <v>19</v>
      </c>
      <c r="F244" s="236" t="s">
        <v>262</v>
      </c>
      <c r="G244" s="234"/>
      <c r="H244" s="237">
        <v>3.3149999999999999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134</v>
      </c>
      <c r="AU244" s="243" t="s">
        <v>86</v>
      </c>
      <c r="AV244" s="13" t="s">
        <v>86</v>
      </c>
      <c r="AW244" s="13" t="s">
        <v>37</v>
      </c>
      <c r="AX244" s="13" t="s">
        <v>76</v>
      </c>
      <c r="AY244" s="243" t="s">
        <v>124</v>
      </c>
    </row>
    <row r="245" s="13" customFormat="1">
      <c r="B245" s="233"/>
      <c r="C245" s="234"/>
      <c r="D245" s="220" t="s">
        <v>134</v>
      </c>
      <c r="E245" s="235" t="s">
        <v>19</v>
      </c>
      <c r="F245" s="236" t="s">
        <v>263</v>
      </c>
      <c r="G245" s="234"/>
      <c r="H245" s="237">
        <v>4.2000000000000002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134</v>
      </c>
      <c r="AU245" s="243" t="s">
        <v>86</v>
      </c>
      <c r="AV245" s="13" t="s">
        <v>86</v>
      </c>
      <c r="AW245" s="13" t="s">
        <v>37</v>
      </c>
      <c r="AX245" s="13" t="s">
        <v>76</v>
      </c>
      <c r="AY245" s="243" t="s">
        <v>124</v>
      </c>
    </row>
    <row r="246" s="12" customFormat="1">
      <c r="B246" s="223"/>
      <c r="C246" s="224"/>
      <c r="D246" s="220" t="s">
        <v>134</v>
      </c>
      <c r="E246" s="225" t="s">
        <v>19</v>
      </c>
      <c r="F246" s="226" t="s">
        <v>150</v>
      </c>
      <c r="G246" s="224"/>
      <c r="H246" s="225" t="s">
        <v>19</v>
      </c>
      <c r="I246" s="227"/>
      <c r="J246" s="224"/>
      <c r="K246" s="224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134</v>
      </c>
      <c r="AU246" s="232" t="s">
        <v>86</v>
      </c>
      <c r="AV246" s="12" t="s">
        <v>84</v>
      </c>
      <c r="AW246" s="12" t="s">
        <v>37</v>
      </c>
      <c r="AX246" s="12" t="s">
        <v>76</v>
      </c>
      <c r="AY246" s="232" t="s">
        <v>124</v>
      </c>
    </row>
    <row r="247" s="13" customFormat="1">
      <c r="B247" s="233"/>
      <c r="C247" s="234"/>
      <c r="D247" s="220" t="s">
        <v>134</v>
      </c>
      <c r="E247" s="235" t="s">
        <v>19</v>
      </c>
      <c r="F247" s="236" t="s">
        <v>264</v>
      </c>
      <c r="G247" s="234"/>
      <c r="H247" s="237">
        <v>7.4500000000000002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134</v>
      </c>
      <c r="AU247" s="243" t="s">
        <v>86</v>
      </c>
      <c r="AV247" s="13" t="s">
        <v>86</v>
      </c>
      <c r="AW247" s="13" t="s">
        <v>37</v>
      </c>
      <c r="AX247" s="13" t="s">
        <v>76</v>
      </c>
      <c r="AY247" s="243" t="s">
        <v>124</v>
      </c>
    </row>
    <row r="248" s="13" customFormat="1">
      <c r="B248" s="233"/>
      <c r="C248" s="234"/>
      <c r="D248" s="220" t="s">
        <v>134</v>
      </c>
      <c r="E248" s="235" t="s">
        <v>19</v>
      </c>
      <c r="F248" s="236" t="s">
        <v>265</v>
      </c>
      <c r="G248" s="234"/>
      <c r="H248" s="237">
        <v>8.5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134</v>
      </c>
      <c r="AU248" s="243" t="s">
        <v>86</v>
      </c>
      <c r="AV248" s="13" t="s">
        <v>86</v>
      </c>
      <c r="AW248" s="13" t="s">
        <v>37</v>
      </c>
      <c r="AX248" s="13" t="s">
        <v>76</v>
      </c>
      <c r="AY248" s="243" t="s">
        <v>124</v>
      </c>
    </row>
    <row r="249" s="12" customFormat="1">
      <c r="B249" s="223"/>
      <c r="C249" s="224"/>
      <c r="D249" s="220" t="s">
        <v>134</v>
      </c>
      <c r="E249" s="225" t="s">
        <v>19</v>
      </c>
      <c r="F249" s="226" t="s">
        <v>153</v>
      </c>
      <c r="G249" s="224"/>
      <c r="H249" s="225" t="s">
        <v>19</v>
      </c>
      <c r="I249" s="227"/>
      <c r="J249" s="224"/>
      <c r="K249" s="224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134</v>
      </c>
      <c r="AU249" s="232" t="s">
        <v>86</v>
      </c>
      <c r="AV249" s="12" t="s">
        <v>84</v>
      </c>
      <c r="AW249" s="12" t="s">
        <v>37</v>
      </c>
      <c r="AX249" s="12" t="s">
        <v>76</v>
      </c>
      <c r="AY249" s="232" t="s">
        <v>124</v>
      </c>
    </row>
    <row r="250" s="13" customFormat="1">
      <c r="B250" s="233"/>
      <c r="C250" s="234"/>
      <c r="D250" s="220" t="s">
        <v>134</v>
      </c>
      <c r="E250" s="235" t="s">
        <v>19</v>
      </c>
      <c r="F250" s="236" t="s">
        <v>266</v>
      </c>
      <c r="G250" s="234"/>
      <c r="H250" s="237">
        <v>3.1000000000000001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134</v>
      </c>
      <c r="AU250" s="243" t="s">
        <v>86</v>
      </c>
      <c r="AV250" s="13" t="s">
        <v>86</v>
      </c>
      <c r="AW250" s="13" t="s">
        <v>37</v>
      </c>
      <c r="AX250" s="13" t="s">
        <v>76</v>
      </c>
      <c r="AY250" s="243" t="s">
        <v>124</v>
      </c>
    </row>
    <row r="251" s="12" customFormat="1">
      <c r="B251" s="223"/>
      <c r="C251" s="224"/>
      <c r="D251" s="220" t="s">
        <v>134</v>
      </c>
      <c r="E251" s="225" t="s">
        <v>19</v>
      </c>
      <c r="F251" s="226" t="s">
        <v>165</v>
      </c>
      <c r="G251" s="224"/>
      <c r="H251" s="225" t="s">
        <v>19</v>
      </c>
      <c r="I251" s="227"/>
      <c r="J251" s="224"/>
      <c r="K251" s="224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134</v>
      </c>
      <c r="AU251" s="232" t="s">
        <v>86</v>
      </c>
      <c r="AV251" s="12" t="s">
        <v>84</v>
      </c>
      <c r="AW251" s="12" t="s">
        <v>37</v>
      </c>
      <c r="AX251" s="12" t="s">
        <v>76</v>
      </c>
      <c r="AY251" s="232" t="s">
        <v>124</v>
      </c>
    </row>
    <row r="252" s="13" customFormat="1">
      <c r="B252" s="233"/>
      <c r="C252" s="234"/>
      <c r="D252" s="220" t="s">
        <v>134</v>
      </c>
      <c r="E252" s="235" t="s">
        <v>19</v>
      </c>
      <c r="F252" s="236" t="s">
        <v>267</v>
      </c>
      <c r="G252" s="234"/>
      <c r="H252" s="237">
        <v>2.0499999999999998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AT252" s="243" t="s">
        <v>134</v>
      </c>
      <c r="AU252" s="243" t="s">
        <v>86</v>
      </c>
      <c r="AV252" s="13" t="s">
        <v>86</v>
      </c>
      <c r="AW252" s="13" t="s">
        <v>37</v>
      </c>
      <c r="AX252" s="13" t="s">
        <v>76</v>
      </c>
      <c r="AY252" s="243" t="s">
        <v>124</v>
      </c>
    </row>
    <row r="253" s="12" customFormat="1">
      <c r="B253" s="223"/>
      <c r="C253" s="224"/>
      <c r="D253" s="220" t="s">
        <v>134</v>
      </c>
      <c r="E253" s="225" t="s">
        <v>19</v>
      </c>
      <c r="F253" s="226" t="s">
        <v>167</v>
      </c>
      <c r="G253" s="224"/>
      <c r="H253" s="225" t="s">
        <v>19</v>
      </c>
      <c r="I253" s="227"/>
      <c r="J253" s="224"/>
      <c r="K253" s="224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134</v>
      </c>
      <c r="AU253" s="232" t="s">
        <v>86</v>
      </c>
      <c r="AV253" s="12" t="s">
        <v>84</v>
      </c>
      <c r="AW253" s="12" t="s">
        <v>37</v>
      </c>
      <c r="AX253" s="12" t="s">
        <v>76</v>
      </c>
      <c r="AY253" s="232" t="s">
        <v>124</v>
      </c>
    </row>
    <row r="254" s="13" customFormat="1">
      <c r="B254" s="233"/>
      <c r="C254" s="234"/>
      <c r="D254" s="220" t="s">
        <v>134</v>
      </c>
      <c r="E254" s="235" t="s">
        <v>19</v>
      </c>
      <c r="F254" s="236" t="s">
        <v>268</v>
      </c>
      <c r="G254" s="234"/>
      <c r="H254" s="237">
        <v>4.0999999999999996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134</v>
      </c>
      <c r="AU254" s="243" t="s">
        <v>86</v>
      </c>
      <c r="AV254" s="13" t="s">
        <v>86</v>
      </c>
      <c r="AW254" s="13" t="s">
        <v>37</v>
      </c>
      <c r="AX254" s="13" t="s">
        <v>76</v>
      </c>
      <c r="AY254" s="243" t="s">
        <v>124</v>
      </c>
    </row>
    <row r="255" s="13" customFormat="1">
      <c r="B255" s="233"/>
      <c r="C255" s="234"/>
      <c r="D255" s="220" t="s">
        <v>134</v>
      </c>
      <c r="E255" s="235" t="s">
        <v>19</v>
      </c>
      <c r="F255" s="236" t="s">
        <v>269</v>
      </c>
      <c r="G255" s="234"/>
      <c r="H255" s="237">
        <v>2.6499999999999999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134</v>
      </c>
      <c r="AU255" s="243" t="s">
        <v>86</v>
      </c>
      <c r="AV255" s="13" t="s">
        <v>86</v>
      </c>
      <c r="AW255" s="13" t="s">
        <v>37</v>
      </c>
      <c r="AX255" s="13" t="s">
        <v>76</v>
      </c>
      <c r="AY255" s="243" t="s">
        <v>124</v>
      </c>
    </row>
    <row r="256" s="13" customFormat="1">
      <c r="B256" s="233"/>
      <c r="C256" s="234"/>
      <c r="D256" s="220" t="s">
        <v>134</v>
      </c>
      <c r="E256" s="235" t="s">
        <v>19</v>
      </c>
      <c r="F256" s="236" t="s">
        <v>270</v>
      </c>
      <c r="G256" s="234"/>
      <c r="H256" s="237">
        <v>4.4500000000000002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134</v>
      </c>
      <c r="AU256" s="243" t="s">
        <v>86</v>
      </c>
      <c r="AV256" s="13" t="s">
        <v>86</v>
      </c>
      <c r="AW256" s="13" t="s">
        <v>37</v>
      </c>
      <c r="AX256" s="13" t="s">
        <v>76</v>
      </c>
      <c r="AY256" s="243" t="s">
        <v>124</v>
      </c>
    </row>
    <row r="257" s="12" customFormat="1">
      <c r="B257" s="223"/>
      <c r="C257" s="224"/>
      <c r="D257" s="220" t="s">
        <v>134</v>
      </c>
      <c r="E257" s="225" t="s">
        <v>19</v>
      </c>
      <c r="F257" s="226" t="s">
        <v>177</v>
      </c>
      <c r="G257" s="224"/>
      <c r="H257" s="225" t="s">
        <v>19</v>
      </c>
      <c r="I257" s="227"/>
      <c r="J257" s="224"/>
      <c r="K257" s="224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134</v>
      </c>
      <c r="AU257" s="232" t="s">
        <v>86</v>
      </c>
      <c r="AV257" s="12" t="s">
        <v>84</v>
      </c>
      <c r="AW257" s="12" t="s">
        <v>37</v>
      </c>
      <c r="AX257" s="12" t="s">
        <v>76</v>
      </c>
      <c r="AY257" s="232" t="s">
        <v>124</v>
      </c>
    </row>
    <row r="258" s="13" customFormat="1">
      <c r="B258" s="233"/>
      <c r="C258" s="234"/>
      <c r="D258" s="220" t="s">
        <v>134</v>
      </c>
      <c r="E258" s="235" t="s">
        <v>19</v>
      </c>
      <c r="F258" s="236" t="s">
        <v>271</v>
      </c>
      <c r="G258" s="234"/>
      <c r="H258" s="237">
        <v>4.2750000000000004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134</v>
      </c>
      <c r="AU258" s="243" t="s">
        <v>86</v>
      </c>
      <c r="AV258" s="13" t="s">
        <v>86</v>
      </c>
      <c r="AW258" s="13" t="s">
        <v>37</v>
      </c>
      <c r="AX258" s="13" t="s">
        <v>76</v>
      </c>
      <c r="AY258" s="243" t="s">
        <v>124</v>
      </c>
    </row>
    <row r="259" s="12" customFormat="1">
      <c r="B259" s="223"/>
      <c r="C259" s="224"/>
      <c r="D259" s="220" t="s">
        <v>134</v>
      </c>
      <c r="E259" s="225" t="s">
        <v>19</v>
      </c>
      <c r="F259" s="226" t="s">
        <v>179</v>
      </c>
      <c r="G259" s="224"/>
      <c r="H259" s="225" t="s">
        <v>19</v>
      </c>
      <c r="I259" s="227"/>
      <c r="J259" s="224"/>
      <c r="K259" s="224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134</v>
      </c>
      <c r="AU259" s="232" t="s">
        <v>86</v>
      </c>
      <c r="AV259" s="12" t="s">
        <v>84</v>
      </c>
      <c r="AW259" s="12" t="s">
        <v>37</v>
      </c>
      <c r="AX259" s="12" t="s">
        <v>76</v>
      </c>
      <c r="AY259" s="232" t="s">
        <v>124</v>
      </c>
    </row>
    <row r="260" s="13" customFormat="1">
      <c r="B260" s="233"/>
      <c r="C260" s="234"/>
      <c r="D260" s="220" t="s">
        <v>134</v>
      </c>
      <c r="E260" s="235" t="s">
        <v>19</v>
      </c>
      <c r="F260" s="236" t="s">
        <v>272</v>
      </c>
      <c r="G260" s="234"/>
      <c r="H260" s="237">
        <v>7.625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134</v>
      </c>
      <c r="AU260" s="243" t="s">
        <v>86</v>
      </c>
      <c r="AV260" s="13" t="s">
        <v>86</v>
      </c>
      <c r="AW260" s="13" t="s">
        <v>37</v>
      </c>
      <c r="AX260" s="13" t="s">
        <v>76</v>
      </c>
      <c r="AY260" s="243" t="s">
        <v>124</v>
      </c>
    </row>
    <row r="261" s="12" customFormat="1">
      <c r="B261" s="223"/>
      <c r="C261" s="224"/>
      <c r="D261" s="220" t="s">
        <v>134</v>
      </c>
      <c r="E261" s="225" t="s">
        <v>19</v>
      </c>
      <c r="F261" s="226" t="s">
        <v>181</v>
      </c>
      <c r="G261" s="224"/>
      <c r="H261" s="225" t="s">
        <v>19</v>
      </c>
      <c r="I261" s="227"/>
      <c r="J261" s="224"/>
      <c r="K261" s="224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134</v>
      </c>
      <c r="AU261" s="232" t="s">
        <v>86</v>
      </c>
      <c r="AV261" s="12" t="s">
        <v>84</v>
      </c>
      <c r="AW261" s="12" t="s">
        <v>37</v>
      </c>
      <c r="AX261" s="12" t="s">
        <v>76</v>
      </c>
      <c r="AY261" s="232" t="s">
        <v>124</v>
      </c>
    </row>
    <row r="262" s="13" customFormat="1">
      <c r="B262" s="233"/>
      <c r="C262" s="234"/>
      <c r="D262" s="220" t="s">
        <v>134</v>
      </c>
      <c r="E262" s="235" t="s">
        <v>19</v>
      </c>
      <c r="F262" s="236" t="s">
        <v>273</v>
      </c>
      <c r="G262" s="234"/>
      <c r="H262" s="237">
        <v>16.899999999999999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134</v>
      </c>
      <c r="AU262" s="243" t="s">
        <v>86</v>
      </c>
      <c r="AV262" s="13" t="s">
        <v>86</v>
      </c>
      <c r="AW262" s="13" t="s">
        <v>37</v>
      </c>
      <c r="AX262" s="13" t="s">
        <v>76</v>
      </c>
      <c r="AY262" s="243" t="s">
        <v>124</v>
      </c>
    </row>
    <row r="263" s="12" customFormat="1">
      <c r="B263" s="223"/>
      <c r="C263" s="224"/>
      <c r="D263" s="220" t="s">
        <v>134</v>
      </c>
      <c r="E263" s="225" t="s">
        <v>19</v>
      </c>
      <c r="F263" s="226" t="s">
        <v>183</v>
      </c>
      <c r="G263" s="224"/>
      <c r="H263" s="225" t="s">
        <v>19</v>
      </c>
      <c r="I263" s="227"/>
      <c r="J263" s="224"/>
      <c r="K263" s="224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134</v>
      </c>
      <c r="AU263" s="232" t="s">
        <v>86</v>
      </c>
      <c r="AV263" s="12" t="s">
        <v>84</v>
      </c>
      <c r="AW263" s="12" t="s">
        <v>37</v>
      </c>
      <c r="AX263" s="12" t="s">
        <v>76</v>
      </c>
      <c r="AY263" s="232" t="s">
        <v>124</v>
      </c>
    </row>
    <row r="264" s="13" customFormat="1">
      <c r="B264" s="233"/>
      <c r="C264" s="234"/>
      <c r="D264" s="220" t="s">
        <v>134</v>
      </c>
      <c r="E264" s="235" t="s">
        <v>19</v>
      </c>
      <c r="F264" s="236" t="s">
        <v>274</v>
      </c>
      <c r="G264" s="234"/>
      <c r="H264" s="237">
        <v>4.6399999999999997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134</v>
      </c>
      <c r="AU264" s="243" t="s">
        <v>86</v>
      </c>
      <c r="AV264" s="13" t="s">
        <v>86</v>
      </c>
      <c r="AW264" s="13" t="s">
        <v>37</v>
      </c>
      <c r="AX264" s="13" t="s">
        <v>76</v>
      </c>
      <c r="AY264" s="243" t="s">
        <v>124</v>
      </c>
    </row>
    <row r="265" s="12" customFormat="1">
      <c r="B265" s="223"/>
      <c r="C265" s="224"/>
      <c r="D265" s="220" t="s">
        <v>134</v>
      </c>
      <c r="E265" s="225" t="s">
        <v>19</v>
      </c>
      <c r="F265" s="226" t="s">
        <v>187</v>
      </c>
      <c r="G265" s="224"/>
      <c r="H265" s="225" t="s">
        <v>19</v>
      </c>
      <c r="I265" s="227"/>
      <c r="J265" s="224"/>
      <c r="K265" s="224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134</v>
      </c>
      <c r="AU265" s="232" t="s">
        <v>86</v>
      </c>
      <c r="AV265" s="12" t="s">
        <v>84</v>
      </c>
      <c r="AW265" s="12" t="s">
        <v>37</v>
      </c>
      <c r="AX265" s="12" t="s">
        <v>76</v>
      </c>
      <c r="AY265" s="232" t="s">
        <v>124</v>
      </c>
    </row>
    <row r="266" s="13" customFormat="1">
      <c r="B266" s="233"/>
      <c r="C266" s="234"/>
      <c r="D266" s="220" t="s">
        <v>134</v>
      </c>
      <c r="E266" s="235" t="s">
        <v>19</v>
      </c>
      <c r="F266" s="236" t="s">
        <v>275</v>
      </c>
      <c r="G266" s="234"/>
      <c r="H266" s="237">
        <v>3.0699999999999998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134</v>
      </c>
      <c r="AU266" s="243" t="s">
        <v>86</v>
      </c>
      <c r="AV266" s="13" t="s">
        <v>86</v>
      </c>
      <c r="AW266" s="13" t="s">
        <v>37</v>
      </c>
      <c r="AX266" s="13" t="s">
        <v>76</v>
      </c>
      <c r="AY266" s="243" t="s">
        <v>124</v>
      </c>
    </row>
    <row r="267" s="12" customFormat="1">
      <c r="B267" s="223"/>
      <c r="C267" s="224"/>
      <c r="D267" s="220" t="s">
        <v>134</v>
      </c>
      <c r="E267" s="225" t="s">
        <v>19</v>
      </c>
      <c r="F267" s="226" t="s">
        <v>189</v>
      </c>
      <c r="G267" s="224"/>
      <c r="H267" s="225" t="s">
        <v>19</v>
      </c>
      <c r="I267" s="227"/>
      <c r="J267" s="224"/>
      <c r="K267" s="224"/>
      <c r="L267" s="228"/>
      <c r="M267" s="229"/>
      <c r="N267" s="230"/>
      <c r="O267" s="230"/>
      <c r="P267" s="230"/>
      <c r="Q267" s="230"/>
      <c r="R267" s="230"/>
      <c r="S267" s="230"/>
      <c r="T267" s="231"/>
      <c r="AT267" s="232" t="s">
        <v>134</v>
      </c>
      <c r="AU267" s="232" t="s">
        <v>86</v>
      </c>
      <c r="AV267" s="12" t="s">
        <v>84</v>
      </c>
      <c r="AW267" s="12" t="s">
        <v>37</v>
      </c>
      <c r="AX267" s="12" t="s">
        <v>76</v>
      </c>
      <c r="AY267" s="232" t="s">
        <v>124</v>
      </c>
    </row>
    <row r="268" s="13" customFormat="1">
      <c r="B268" s="233"/>
      <c r="C268" s="234"/>
      <c r="D268" s="220" t="s">
        <v>134</v>
      </c>
      <c r="E268" s="235" t="s">
        <v>19</v>
      </c>
      <c r="F268" s="236" t="s">
        <v>276</v>
      </c>
      <c r="G268" s="234"/>
      <c r="H268" s="237">
        <v>2.2799999999999998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134</v>
      </c>
      <c r="AU268" s="243" t="s">
        <v>86</v>
      </c>
      <c r="AV268" s="13" t="s">
        <v>86</v>
      </c>
      <c r="AW268" s="13" t="s">
        <v>37</v>
      </c>
      <c r="AX268" s="13" t="s">
        <v>76</v>
      </c>
      <c r="AY268" s="243" t="s">
        <v>124</v>
      </c>
    </row>
    <row r="269" s="14" customFormat="1">
      <c r="B269" s="244"/>
      <c r="C269" s="245"/>
      <c r="D269" s="220" t="s">
        <v>134</v>
      </c>
      <c r="E269" s="246" t="s">
        <v>19</v>
      </c>
      <c r="F269" s="247" t="s">
        <v>191</v>
      </c>
      <c r="G269" s="245"/>
      <c r="H269" s="248">
        <v>90.030000000000001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134</v>
      </c>
      <c r="AU269" s="254" t="s">
        <v>86</v>
      </c>
      <c r="AV269" s="14" t="s">
        <v>192</v>
      </c>
      <c r="AW269" s="14" t="s">
        <v>37</v>
      </c>
      <c r="AX269" s="14" t="s">
        <v>84</v>
      </c>
      <c r="AY269" s="254" t="s">
        <v>124</v>
      </c>
    </row>
    <row r="270" s="1" customFormat="1" ht="16.5" customHeight="1">
      <c r="B270" s="38"/>
      <c r="C270" s="207" t="s">
        <v>277</v>
      </c>
      <c r="D270" s="207" t="s">
        <v>127</v>
      </c>
      <c r="E270" s="208" t="s">
        <v>278</v>
      </c>
      <c r="F270" s="209" t="s">
        <v>279</v>
      </c>
      <c r="G270" s="210" t="s">
        <v>280</v>
      </c>
      <c r="H270" s="211">
        <v>2</v>
      </c>
      <c r="I270" s="212"/>
      <c r="J270" s="213">
        <f>ROUND(I270*H270,2)</f>
        <v>0</v>
      </c>
      <c r="K270" s="209" t="s">
        <v>19</v>
      </c>
      <c r="L270" s="43"/>
      <c r="M270" s="214" t="s">
        <v>19</v>
      </c>
      <c r="N270" s="215" t="s">
        <v>47</v>
      </c>
      <c r="O270" s="83"/>
      <c r="P270" s="216">
        <f>O270*H270</f>
        <v>0</v>
      </c>
      <c r="Q270" s="216">
        <v>0</v>
      </c>
      <c r="R270" s="216">
        <f>Q270*H270</f>
        <v>0</v>
      </c>
      <c r="S270" s="216">
        <v>0.016</v>
      </c>
      <c r="T270" s="217">
        <f>S270*H270</f>
        <v>0.032000000000000001</v>
      </c>
      <c r="AR270" s="218" t="s">
        <v>192</v>
      </c>
      <c r="AT270" s="218" t="s">
        <v>127</v>
      </c>
      <c r="AU270" s="218" t="s">
        <v>86</v>
      </c>
      <c r="AY270" s="17" t="s">
        <v>124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7" t="s">
        <v>84</v>
      </c>
      <c r="BK270" s="219">
        <f>ROUND(I270*H270,2)</f>
        <v>0</v>
      </c>
      <c r="BL270" s="17" t="s">
        <v>192</v>
      </c>
      <c r="BM270" s="218" t="s">
        <v>281</v>
      </c>
    </row>
    <row r="271" s="1" customFormat="1">
      <c r="B271" s="38"/>
      <c r="C271" s="39"/>
      <c r="D271" s="220" t="s">
        <v>133</v>
      </c>
      <c r="E271" s="39"/>
      <c r="F271" s="221" t="s">
        <v>282</v>
      </c>
      <c r="G271" s="39"/>
      <c r="H271" s="39"/>
      <c r="I271" s="131"/>
      <c r="J271" s="39"/>
      <c r="K271" s="39"/>
      <c r="L271" s="43"/>
      <c r="M271" s="222"/>
      <c r="N271" s="83"/>
      <c r="O271" s="83"/>
      <c r="P271" s="83"/>
      <c r="Q271" s="83"/>
      <c r="R271" s="83"/>
      <c r="S271" s="83"/>
      <c r="T271" s="84"/>
      <c r="AT271" s="17" t="s">
        <v>133</v>
      </c>
      <c r="AU271" s="17" t="s">
        <v>86</v>
      </c>
    </row>
    <row r="272" s="12" customFormat="1">
      <c r="B272" s="223"/>
      <c r="C272" s="224"/>
      <c r="D272" s="220" t="s">
        <v>134</v>
      </c>
      <c r="E272" s="225" t="s">
        <v>19</v>
      </c>
      <c r="F272" s="226" t="s">
        <v>283</v>
      </c>
      <c r="G272" s="224"/>
      <c r="H272" s="225" t="s">
        <v>19</v>
      </c>
      <c r="I272" s="227"/>
      <c r="J272" s="224"/>
      <c r="K272" s="224"/>
      <c r="L272" s="228"/>
      <c r="M272" s="229"/>
      <c r="N272" s="230"/>
      <c r="O272" s="230"/>
      <c r="P272" s="230"/>
      <c r="Q272" s="230"/>
      <c r="R272" s="230"/>
      <c r="S272" s="230"/>
      <c r="T272" s="231"/>
      <c r="AT272" s="232" t="s">
        <v>134</v>
      </c>
      <c r="AU272" s="232" t="s">
        <v>86</v>
      </c>
      <c r="AV272" s="12" t="s">
        <v>84</v>
      </c>
      <c r="AW272" s="12" t="s">
        <v>37</v>
      </c>
      <c r="AX272" s="12" t="s">
        <v>76</v>
      </c>
      <c r="AY272" s="232" t="s">
        <v>124</v>
      </c>
    </row>
    <row r="273" s="13" customFormat="1">
      <c r="B273" s="233"/>
      <c r="C273" s="234"/>
      <c r="D273" s="220" t="s">
        <v>134</v>
      </c>
      <c r="E273" s="235" t="s">
        <v>19</v>
      </c>
      <c r="F273" s="236" t="s">
        <v>86</v>
      </c>
      <c r="G273" s="234"/>
      <c r="H273" s="237">
        <v>2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134</v>
      </c>
      <c r="AU273" s="243" t="s">
        <v>86</v>
      </c>
      <c r="AV273" s="13" t="s">
        <v>86</v>
      </c>
      <c r="AW273" s="13" t="s">
        <v>37</v>
      </c>
      <c r="AX273" s="13" t="s">
        <v>84</v>
      </c>
      <c r="AY273" s="243" t="s">
        <v>124</v>
      </c>
    </row>
    <row r="274" s="1" customFormat="1" ht="24" customHeight="1">
      <c r="B274" s="38"/>
      <c r="C274" s="207" t="s">
        <v>284</v>
      </c>
      <c r="D274" s="207" t="s">
        <v>127</v>
      </c>
      <c r="E274" s="208" t="s">
        <v>285</v>
      </c>
      <c r="F274" s="209" t="s">
        <v>286</v>
      </c>
      <c r="G274" s="210" t="s">
        <v>130</v>
      </c>
      <c r="H274" s="211">
        <v>150.80099999999999</v>
      </c>
      <c r="I274" s="212"/>
      <c r="J274" s="213">
        <f>ROUND(I274*H274,2)</f>
        <v>0</v>
      </c>
      <c r="K274" s="209" t="s">
        <v>203</v>
      </c>
      <c r="L274" s="43"/>
      <c r="M274" s="214" t="s">
        <v>19</v>
      </c>
      <c r="N274" s="215" t="s">
        <v>47</v>
      </c>
      <c r="O274" s="83"/>
      <c r="P274" s="216">
        <f>O274*H274</f>
        <v>0</v>
      </c>
      <c r="Q274" s="216">
        <v>0</v>
      </c>
      <c r="R274" s="216">
        <f>Q274*H274</f>
        <v>0</v>
      </c>
      <c r="S274" s="216">
        <v>0.045999999999999999</v>
      </c>
      <c r="T274" s="217">
        <f>S274*H274</f>
        <v>6.9368459999999992</v>
      </c>
      <c r="AR274" s="218" t="s">
        <v>192</v>
      </c>
      <c r="AT274" s="218" t="s">
        <v>127</v>
      </c>
      <c r="AU274" s="218" t="s">
        <v>86</v>
      </c>
      <c r="AY274" s="17" t="s">
        <v>124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7" t="s">
        <v>84</v>
      </c>
      <c r="BK274" s="219">
        <f>ROUND(I274*H274,2)</f>
        <v>0</v>
      </c>
      <c r="BL274" s="17" t="s">
        <v>192</v>
      </c>
      <c r="BM274" s="218" t="s">
        <v>287</v>
      </c>
    </row>
    <row r="275" s="1" customFormat="1">
      <c r="B275" s="38"/>
      <c r="C275" s="39"/>
      <c r="D275" s="220" t="s">
        <v>133</v>
      </c>
      <c r="E275" s="39"/>
      <c r="F275" s="221" t="s">
        <v>288</v>
      </c>
      <c r="G275" s="39"/>
      <c r="H275" s="39"/>
      <c r="I275" s="131"/>
      <c r="J275" s="39"/>
      <c r="K275" s="39"/>
      <c r="L275" s="43"/>
      <c r="M275" s="222"/>
      <c r="N275" s="83"/>
      <c r="O275" s="83"/>
      <c r="P275" s="83"/>
      <c r="Q275" s="83"/>
      <c r="R275" s="83"/>
      <c r="S275" s="83"/>
      <c r="T275" s="84"/>
      <c r="AT275" s="17" t="s">
        <v>133</v>
      </c>
      <c r="AU275" s="17" t="s">
        <v>86</v>
      </c>
    </row>
    <row r="276" s="12" customFormat="1">
      <c r="B276" s="223"/>
      <c r="C276" s="224"/>
      <c r="D276" s="220" t="s">
        <v>134</v>
      </c>
      <c r="E276" s="225" t="s">
        <v>19</v>
      </c>
      <c r="F276" s="226" t="s">
        <v>258</v>
      </c>
      <c r="G276" s="224"/>
      <c r="H276" s="225" t="s">
        <v>19</v>
      </c>
      <c r="I276" s="227"/>
      <c r="J276" s="224"/>
      <c r="K276" s="224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134</v>
      </c>
      <c r="AU276" s="232" t="s">
        <v>86</v>
      </c>
      <c r="AV276" s="12" t="s">
        <v>84</v>
      </c>
      <c r="AW276" s="12" t="s">
        <v>37</v>
      </c>
      <c r="AX276" s="12" t="s">
        <v>76</v>
      </c>
      <c r="AY276" s="232" t="s">
        <v>124</v>
      </c>
    </row>
    <row r="277" s="12" customFormat="1">
      <c r="B277" s="223"/>
      <c r="C277" s="224"/>
      <c r="D277" s="220" t="s">
        <v>134</v>
      </c>
      <c r="E277" s="225" t="s">
        <v>19</v>
      </c>
      <c r="F277" s="226" t="s">
        <v>289</v>
      </c>
      <c r="G277" s="224"/>
      <c r="H277" s="225" t="s">
        <v>19</v>
      </c>
      <c r="I277" s="227"/>
      <c r="J277" s="224"/>
      <c r="K277" s="224"/>
      <c r="L277" s="228"/>
      <c r="M277" s="229"/>
      <c r="N277" s="230"/>
      <c r="O277" s="230"/>
      <c r="P277" s="230"/>
      <c r="Q277" s="230"/>
      <c r="R277" s="230"/>
      <c r="S277" s="230"/>
      <c r="T277" s="231"/>
      <c r="AT277" s="232" t="s">
        <v>134</v>
      </c>
      <c r="AU277" s="232" t="s">
        <v>86</v>
      </c>
      <c r="AV277" s="12" t="s">
        <v>84</v>
      </c>
      <c r="AW277" s="12" t="s">
        <v>37</v>
      </c>
      <c r="AX277" s="12" t="s">
        <v>76</v>
      </c>
      <c r="AY277" s="232" t="s">
        <v>124</v>
      </c>
    </row>
    <row r="278" s="12" customFormat="1">
      <c r="B278" s="223"/>
      <c r="C278" s="224"/>
      <c r="D278" s="220" t="s">
        <v>134</v>
      </c>
      <c r="E278" s="225" t="s">
        <v>19</v>
      </c>
      <c r="F278" s="226" t="s">
        <v>136</v>
      </c>
      <c r="G278" s="224"/>
      <c r="H278" s="225" t="s">
        <v>19</v>
      </c>
      <c r="I278" s="227"/>
      <c r="J278" s="224"/>
      <c r="K278" s="224"/>
      <c r="L278" s="228"/>
      <c r="M278" s="229"/>
      <c r="N278" s="230"/>
      <c r="O278" s="230"/>
      <c r="P278" s="230"/>
      <c r="Q278" s="230"/>
      <c r="R278" s="230"/>
      <c r="S278" s="230"/>
      <c r="T278" s="231"/>
      <c r="AT278" s="232" t="s">
        <v>134</v>
      </c>
      <c r="AU278" s="232" t="s">
        <v>86</v>
      </c>
      <c r="AV278" s="12" t="s">
        <v>84</v>
      </c>
      <c r="AW278" s="12" t="s">
        <v>37</v>
      </c>
      <c r="AX278" s="12" t="s">
        <v>76</v>
      </c>
      <c r="AY278" s="232" t="s">
        <v>124</v>
      </c>
    </row>
    <row r="279" s="13" customFormat="1">
      <c r="B279" s="233"/>
      <c r="C279" s="234"/>
      <c r="D279" s="220" t="s">
        <v>134</v>
      </c>
      <c r="E279" s="235" t="s">
        <v>19</v>
      </c>
      <c r="F279" s="236" t="s">
        <v>137</v>
      </c>
      <c r="G279" s="234"/>
      <c r="H279" s="237">
        <v>2.7480000000000002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134</v>
      </c>
      <c r="AU279" s="243" t="s">
        <v>86</v>
      </c>
      <c r="AV279" s="13" t="s">
        <v>86</v>
      </c>
      <c r="AW279" s="13" t="s">
        <v>37</v>
      </c>
      <c r="AX279" s="13" t="s">
        <v>76</v>
      </c>
      <c r="AY279" s="243" t="s">
        <v>124</v>
      </c>
    </row>
    <row r="280" s="12" customFormat="1">
      <c r="B280" s="223"/>
      <c r="C280" s="224"/>
      <c r="D280" s="220" t="s">
        <v>134</v>
      </c>
      <c r="E280" s="225" t="s">
        <v>19</v>
      </c>
      <c r="F280" s="226" t="s">
        <v>138</v>
      </c>
      <c r="G280" s="224"/>
      <c r="H280" s="225" t="s">
        <v>19</v>
      </c>
      <c r="I280" s="227"/>
      <c r="J280" s="224"/>
      <c r="K280" s="224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134</v>
      </c>
      <c r="AU280" s="232" t="s">
        <v>86</v>
      </c>
      <c r="AV280" s="12" t="s">
        <v>84</v>
      </c>
      <c r="AW280" s="12" t="s">
        <v>37</v>
      </c>
      <c r="AX280" s="12" t="s">
        <v>76</v>
      </c>
      <c r="AY280" s="232" t="s">
        <v>124</v>
      </c>
    </row>
    <row r="281" s="13" customFormat="1">
      <c r="B281" s="233"/>
      <c r="C281" s="234"/>
      <c r="D281" s="220" t="s">
        <v>134</v>
      </c>
      <c r="E281" s="235" t="s">
        <v>19</v>
      </c>
      <c r="F281" s="236" t="s">
        <v>139</v>
      </c>
      <c r="G281" s="234"/>
      <c r="H281" s="237">
        <v>2.4900000000000002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134</v>
      </c>
      <c r="AU281" s="243" t="s">
        <v>86</v>
      </c>
      <c r="AV281" s="13" t="s">
        <v>86</v>
      </c>
      <c r="AW281" s="13" t="s">
        <v>37</v>
      </c>
      <c r="AX281" s="13" t="s">
        <v>76</v>
      </c>
      <c r="AY281" s="243" t="s">
        <v>124</v>
      </c>
    </row>
    <row r="282" s="13" customFormat="1">
      <c r="B282" s="233"/>
      <c r="C282" s="234"/>
      <c r="D282" s="220" t="s">
        <v>134</v>
      </c>
      <c r="E282" s="235" t="s">
        <v>19</v>
      </c>
      <c r="F282" s="236" t="s">
        <v>140</v>
      </c>
      <c r="G282" s="234"/>
      <c r="H282" s="237">
        <v>6.4450000000000003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AT282" s="243" t="s">
        <v>134</v>
      </c>
      <c r="AU282" s="243" t="s">
        <v>86</v>
      </c>
      <c r="AV282" s="13" t="s">
        <v>86</v>
      </c>
      <c r="AW282" s="13" t="s">
        <v>37</v>
      </c>
      <c r="AX282" s="13" t="s">
        <v>76</v>
      </c>
      <c r="AY282" s="243" t="s">
        <v>124</v>
      </c>
    </row>
    <row r="283" s="13" customFormat="1">
      <c r="B283" s="233"/>
      <c r="C283" s="234"/>
      <c r="D283" s="220" t="s">
        <v>134</v>
      </c>
      <c r="E283" s="235" t="s">
        <v>19</v>
      </c>
      <c r="F283" s="236" t="s">
        <v>141</v>
      </c>
      <c r="G283" s="234"/>
      <c r="H283" s="237">
        <v>4.9729999999999999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134</v>
      </c>
      <c r="AU283" s="243" t="s">
        <v>86</v>
      </c>
      <c r="AV283" s="13" t="s">
        <v>86</v>
      </c>
      <c r="AW283" s="13" t="s">
        <v>37</v>
      </c>
      <c r="AX283" s="13" t="s">
        <v>76</v>
      </c>
      <c r="AY283" s="243" t="s">
        <v>124</v>
      </c>
    </row>
    <row r="284" s="13" customFormat="1">
      <c r="B284" s="233"/>
      <c r="C284" s="234"/>
      <c r="D284" s="220" t="s">
        <v>134</v>
      </c>
      <c r="E284" s="235" t="s">
        <v>19</v>
      </c>
      <c r="F284" s="236" t="s">
        <v>142</v>
      </c>
      <c r="G284" s="234"/>
      <c r="H284" s="237">
        <v>7.5599999999999996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134</v>
      </c>
      <c r="AU284" s="243" t="s">
        <v>86</v>
      </c>
      <c r="AV284" s="13" t="s">
        <v>86</v>
      </c>
      <c r="AW284" s="13" t="s">
        <v>37</v>
      </c>
      <c r="AX284" s="13" t="s">
        <v>76</v>
      </c>
      <c r="AY284" s="243" t="s">
        <v>124</v>
      </c>
    </row>
    <row r="285" s="12" customFormat="1">
      <c r="B285" s="223"/>
      <c r="C285" s="224"/>
      <c r="D285" s="220" t="s">
        <v>134</v>
      </c>
      <c r="E285" s="225" t="s">
        <v>19</v>
      </c>
      <c r="F285" s="226" t="s">
        <v>143</v>
      </c>
      <c r="G285" s="224"/>
      <c r="H285" s="225" t="s">
        <v>19</v>
      </c>
      <c r="I285" s="227"/>
      <c r="J285" s="224"/>
      <c r="K285" s="224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134</v>
      </c>
      <c r="AU285" s="232" t="s">
        <v>86</v>
      </c>
      <c r="AV285" s="12" t="s">
        <v>84</v>
      </c>
      <c r="AW285" s="12" t="s">
        <v>37</v>
      </c>
      <c r="AX285" s="12" t="s">
        <v>76</v>
      </c>
      <c r="AY285" s="232" t="s">
        <v>124</v>
      </c>
    </row>
    <row r="286" s="13" customFormat="1">
      <c r="B286" s="233"/>
      <c r="C286" s="234"/>
      <c r="D286" s="220" t="s">
        <v>134</v>
      </c>
      <c r="E286" s="235" t="s">
        <v>19</v>
      </c>
      <c r="F286" s="236" t="s">
        <v>144</v>
      </c>
      <c r="G286" s="234"/>
      <c r="H286" s="237">
        <v>1.26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134</v>
      </c>
      <c r="AU286" s="243" t="s">
        <v>86</v>
      </c>
      <c r="AV286" s="13" t="s">
        <v>86</v>
      </c>
      <c r="AW286" s="13" t="s">
        <v>37</v>
      </c>
      <c r="AX286" s="13" t="s">
        <v>76</v>
      </c>
      <c r="AY286" s="243" t="s">
        <v>124</v>
      </c>
    </row>
    <row r="287" s="13" customFormat="1">
      <c r="B287" s="233"/>
      <c r="C287" s="234"/>
      <c r="D287" s="220" t="s">
        <v>134</v>
      </c>
      <c r="E287" s="235" t="s">
        <v>19</v>
      </c>
      <c r="F287" s="236" t="s">
        <v>145</v>
      </c>
      <c r="G287" s="234"/>
      <c r="H287" s="237">
        <v>6.2999999999999998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AT287" s="243" t="s">
        <v>134</v>
      </c>
      <c r="AU287" s="243" t="s">
        <v>86</v>
      </c>
      <c r="AV287" s="13" t="s">
        <v>86</v>
      </c>
      <c r="AW287" s="13" t="s">
        <v>37</v>
      </c>
      <c r="AX287" s="13" t="s">
        <v>76</v>
      </c>
      <c r="AY287" s="243" t="s">
        <v>124</v>
      </c>
    </row>
    <row r="288" s="12" customFormat="1">
      <c r="B288" s="223"/>
      <c r="C288" s="224"/>
      <c r="D288" s="220" t="s">
        <v>134</v>
      </c>
      <c r="E288" s="225" t="s">
        <v>19</v>
      </c>
      <c r="F288" s="226" t="s">
        <v>146</v>
      </c>
      <c r="G288" s="224"/>
      <c r="H288" s="225" t="s">
        <v>19</v>
      </c>
      <c r="I288" s="227"/>
      <c r="J288" s="224"/>
      <c r="K288" s="224"/>
      <c r="L288" s="228"/>
      <c r="M288" s="229"/>
      <c r="N288" s="230"/>
      <c r="O288" s="230"/>
      <c r="P288" s="230"/>
      <c r="Q288" s="230"/>
      <c r="R288" s="230"/>
      <c r="S288" s="230"/>
      <c r="T288" s="231"/>
      <c r="AT288" s="232" t="s">
        <v>134</v>
      </c>
      <c r="AU288" s="232" t="s">
        <v>86</v>
      </c>
      <c r="AV288" s="12" t="s">
        <v>84</v>
      </c>
      <c r="AW288" s="12" t="s">
        <v>37</v>
      </c>
      <c r="AX288" s="12" t="s">
        <v>76</v>
      </c>
      <c r="AY288" s="232" t="s">
        <v>124</v>
      </c>
    </row>
    <row r="289" s="13" customFormat="1">
      <c r="B289" s="233"/>
      <c r="C289" s="234"/>
      <c r="D289" s="220" t="s">
        <v>134</v>
      </c>
      <c r="E289" s="235" t="s">
        <v>19</v>
      </c>
      <c r="F289" s="236" t="s">
        <v>147</v>
      </c>
      <c r="G289" s="234"/>
      <c r="H289" s="237">
        <v>6.9249999999999998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134</v>
      </c>
      <c r="AU289" s="243" t="s">
        <v>86</v>
      </c>
      <c r="AV289" s="13" t="s">
        <v>86</v>
      </c>
      <c r="AW289" s="13" t="s">
        <v>37</v>
      </c>
      <c r="AX289" s="13" t="s">
        <v>76</v>
      </c>
      <c r="AY289" s="243" t="s">
        <v>124</v>
      </c>
    </row>
    <row r="290" s="12" customFormat="1">
      <c r="B290" s="223"/>
      <c r="C290" s="224"/>
      <c r="D290" s="220" t="s">
        <v>134</v>
      </c>
      <c r="E290" s="225" t="s">
        <v>19</v>
      </c>
      <c r="F290" s="226" t="s">
        <v>148</v>
      </c>
      <c r="G290" s="224"/>
      <c r="H290" s="225" t="s">
        <v>19</v>
      </c>
      <c r="I290" s="227"/>
      <c r="J290" s="224"/>
      <c r="K290" s="224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134</v>
      </c>
      <c r="AU290" s="232" t="s">
        <v>86</v>
      </c>
      <c r="AV290" s="12" t="s">
        <v>84</v>
      </c>
      <c r="AW290" s="12" t="s">
        <v>37</v>
      </c>
      <c r="AX290" s="12" t="s">
        <v>76</v>
      </c>
      <c r="AY290" s="232" t="s">
        <v>124</v>
      </c>
    </row>
    <row r="291" s="13" customFormat="1">
      <c r="B291" s="233"/>
      <c r="C291" s="234"/>
      <c r="D291" s="220" t="s">
        <v>134</v>
      </c>
      <c r="E291" s="235" t="s">
        <v>19</v>
      </c>
      <c r="F291" s="236" t="s">
        <v>149</v>
      </c>
      <c r="G291" s="234"/>
      <c r="H291" s="237">
        <v>4.4000000000000004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AT291" s="243" t="s">
        <v>134</v>
      </c>
      <c r="AU291" s="243" t="s">
        <v>86</v>
      </c>
      <c r="AV291" s="13" t="s">
        <v>86</v>
      </c>
      <c r="AW291" s="13" t="s">
        <v>37</v>
      </c>
      <c r="AX291" s="13" t="s">
        <v>76</v>
      </c>
      <c r="AY291" s="243" t="s">
        <v>124</v>
      </c>
    </row>
    <row r="292" s="12" customFormat="1">
      <c r="B292" s="223"/>
      <c r="C292" s="224"/>
      <c r="D292" s="220" t="s">
        <v>134</v>
      </c>
      <c r="E292" s="225" t="s">
        <v>19</v>
      </c>
      <c r="F292" s="226" t="s">
        <v>150</v>
      </c>
      <c r="G292" s="224"/>
      <c r="H292" s="225" t="s">
        <v>19</v>
      </c>
      <c r="I292" s="227"/>
      <c r="J292" s="224"/>
      <c r="K292" s="224"/>
      <c r="L292" s="228"/>
      <c r="M292" s="229"/>
      <c r="N292" s="230"/>
      <c r="O292" s="230"/>
      <c r="P292" s="230"/>
      <c r="Q292" s="230"/>
      <c r="R292" s="230"/>
      <c r="S292" s="230"/>
      <c r="T292" s="231"/>
      <c r="AT292" s="232" t="s">
        <v>134</v>
      </c>
      <c r="AU292" s="232" t="s">
        <v>86</v>
      </c>
      <c r="AV292" s="12" t="s">
        <v>84</v>
      </c>
      <c r="AW292" s="12" t="s">
        <v>37</v>
      </c>
      <c r="AX292" s="12" t="s">
        <v>76</v>
      </c>
      <c r="AY292" s="232" t="s">
        <v>124</v>
      </c>
    </row>
    <row r="293" s="13" customFormat="1">
      <c r="B293" s="233"/>
      <c r="C293" s="234"/>
      <c r="D293" s="220" t="s">
        <v>134</v>
      </c>
      <c r="E293" s="235" t="s">
        <v>19</v>
      </c>
      <c r="F293" s="236" t="s">
        <v>151</v>
      </c>
      <c r="G293" s="234"/>
      <c r="H293" s="237">
        <v>11.175000000000001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134</v>
      </c>
      <c r="AU293" s="243" t="s">
        <v>86</v>
      </c>
      <c r="AV293" s="13" t="s">
        <v>86</v>
      </c>
      <c r="AW293" s="13" t="s">
        <v>37</v>
      </c>
      <c r="AX293" s="13" t="s">
        <v>76</v>
      </c>
      <c r="AY293" s="243" t="s">
        <v>124</v>
      </c>
    </row>
    <row r="294" s="13" customFormat="1">
      <c r="B294" s="233"/>
      <c r="C294" s="234"/>
      <c r="D294" s="220" t="s">
        <v>134</v>
      </c>
      <c r="E294" s="235" t="s">
        <v>19</v>
      </c>
      <c r="F294" s="236" t="s">
        <v>152</v>
      </c>
      <c r="G294" s="234"/>
      <c r="H294" s="237">
        <v>17.850000000000001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134</v>
      </c>
      <c r="AU294" s="243" t="s">
        <v>86</v>
      </c>
      <c r="AV294" s="13" t="s">
        <v>86</v>
      </c>
      <c r="AW294" s="13" t="s">
        <v>37</v>
      </c>
      <c r="AX294" s="13" t="s">
        <v>76</v>
      </c>
      <c r="AY294" s="243" t="s">
        <v>124</v>
      </c>
    </row>
    <row r="295" s="12" customFormat="1">
      <c r="B295" s="223"/>
      <c r="C295" s="224"/>
      <c r="D295" s="220" t="s">
        <v>134</v>
      </c>
      <c r="E295" s="225" t="s">
        <v>19</v>
      </c>
      <c r="F295" s="226" t="s">
        <v>153</v>
      </c>
      <c r="G295" s="224"/>
      <c r="H295" s="225" t="s">
        <v>19</v>
      </c>
      <c r="I295" s="227"/>
      <c r="J295" s="224"/>
      <c r="K295" s="224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134</v>
      </c>
      <c r="AU295" s="232" t="s">
        <v>86</v>
      </c>
      <c r="AV295" s="12" t="s">
        <v>84</v>
      </c>
      <c r="AW295" s="12" t="s">
        <v>37</v>
      </c>
      <c r="AX295" s="12" t="s">
        <v>76</v>
      </c>
      <c r="AY295" s="232" t="s">
        <v>124</v>
      </c>
    </row>
    <row r="296" s="13" customFormat="1">
      <c r="B296" s="233"/>
      <c r="C296" s="234"/>
      <c r="D296" s="220" t="s">
        <v>134</v>
      </c>
      <c r="E296" s="235" t="s">
        <v>19</v>
      </c>
      <c r="F296" s="236" t="s">
        <v>154</v>
      </c>
      <c r="G296" s="234"/>
      <c r="H296" s="237">
        <v>1.55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AT296" s="243" t="s">
        <v>134</v>
      </c>
      <c r="AU296" s="243" t="s">
        <v>86</v>
      </c>
      <c r="AV296" s="13" t="s">
        <v>86</v>
      </c>
      <c r="AW296" s="13" t="s">
        <v>37</v>
      </c>
      <c r="AX296" s="13" t="s">
        <v>76</v>
      </c>
      <c r="AY296" s="243" t="s">
        <v>124</v>
      </c>
    </row>
    <row r="297" s="12" customFormat="1">
      <c r="B297" s="223"/>
      <c r="C297" s="224"/>
      <c r="D297" s="220" t="s">
        <v>134</v>
      </c>
      <c r="E297" s="225" t="s">
        <v>19</v>
      </c>
      <c r="F297" s="226" t="s">
        <v>155</v>
      </c>
      <c r="G297" s="224"/>
      <c r="H297" s="225" t="s">
        <v>19</v>
      </c>
      <c r="I297" s="227"/>
      <c r="J297" s="224"/>
      <c r="K297" s="224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134</v>
      </c>
      <c r="AU297" s="232" t="s">
        <v>86</v>
      </c>
      <c r="AV297" s="12" t="s">
        <v>84</v>
      </c>
      <c r="AW297" s="12" t="s">
        <v>37</v>
      </c>
      <c r="AX297" s="12" t="s">
        <v>76</v>
      </c>
      <c r="AY297" s="232" t="s">
        <v>124</v>
      </c>
    </row>
    <row r="298" s="13" customFormat="1">
      <c r="B298" s="233"/>
      <c r="C298" s="234"/>
      <c r="D298" s="220" t="s">
        <v>134</v>
      </c>
      <c r="E298" s="235" t="s">
        <v>19</v>
      </c>
      <c r="F298" s="236" t="s">
        <v>156</v>
      </c>
      <c r="G298" s="234"/>
      <c r="H298" s="237">
        <v>1.075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134</v>
      </c>
      <c r="AU298" s="243" t="s">
        <v>86</v>
      </c>
      <c r="AV298" s="13" t="s">
        <v>86</v>
      </c>
      <c r="AW298" s="13" t="s">
        <v>37</v>
      </c>
      <c r="AX298" s="13" t="s">
        <v>76</v>
      </c>
      <c r="AY298" s="243" t="s">
        <v>124</v>
      </c>
    </row>
    <row r="299" s="13" customFormat="1">
      <c r="B299" s="233"/>
      <c r="C299" s="234"/>
      <c r="D299" s="220" t="s">
        <v>134</v>
      </c>
      <c r="E299" s="235" t="s">
        <v>19</v>
      </c>
      <c r="F299" s="236" t="s">
        <v>157</v>
      </c>
      <c r="G299" s="234"/>
      <c r="H299" s="237">
        <v>3.6749999999999998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AT299" s="243" t="s">
        <v>134</v>
      </c>
      <c r="AU299" s="243" t="s">
        <v>86</v>
      </c>
      <c r="AV299" s="13" t="s">
        <v>86</v>
      </c>
      <c r="AW299" s="13" t="s">
        <v>37</v>
      </c>
      <c r="AX299" s="13" t="s">
        <v>76</v>
      </c>
      <c r="AY299" s="243" t="s">
        <v>124</v>
      </c>
    </row>
    <row r="300" s="13" customFormat="1">
      <c r="B300" s="233"/>
      <c r="C300" s="234"/>
      <c r="D300" s="220" t="s">
        <v>134</v>
      </c>
      <c r="E300" s="235" t="s">
        <v>19</v>
      </c>
      <c r="F300" s="236" t="s">
        <v>158</v>
      </c>
      <c r="G300" s="234"/>
      <c r="H300" s="237">
        <v>2.1499999999999999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134</v>
      </c>
      <c r="AU300" s="243" t="s">
        <v>86</v>
      </c>
      <c r="AV300" s="13" t="s">
        <v>86</v>
      </c>
      <c r="AW300" s="13" t="s">
        <v>37</v>
      </c>
      <c r="AX300" s="13" t="s">
        <v>76</v>
      </c>
      <c r="AY300" s="243" t="s">
        <v>124</v>
      </c>
    </row>
    <row r="301" s="12" customFormat="1">
      <c r="B301" s="223"/>
      <c r="C301" s="224"/>
      <c r="D301" s="220" t="s">
        <v>134</v>
      </c>
      <c r="E301" s="225" t="s">
        <v>19</v>
      </c>
      <c r="F301" s="226" t="s">
        <v>159</v>
      </c>
      <c r="G301" s="224"/>
      <c r="H301" s="225" t="s">
        <v>19</v>
      </c>
      <c r="I301" s="227"/>
      <c r="J301" s="224"/>
      <c r="K301" s="224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134</v>
      </c>
      <c r="AU301" s="232" t="s">
        <v>86</v>
      </c>
      <c r="AV301" s="12" t="s">
        <v>84</v>
      </c>
      <c r="AW301" s="12" t="s">
        <v>37</v>
      </c>
      <c r="AX301" s="12" t="s">
        <v>76</v>
      </c>
      <c r="AY301" s="232" t="s">
        <v>124</v>
      </c>
    </row>
    <row r="302" s="13" customFormat="1">
      <c r="B302" s="233"/>
      <c r="C302" s="234"/>
      <c r="D302" s="220" t="s">
        <v>134</v>
      </c>
      <c r="E302" s="235" t="s">
        <v>19</v>
      </c>
      <c r="F302" s="236" t="s">
        <v>160</v>
      </c>
      <c r="G302" s="234"/>
      <c r="H302" s="237">
        <v>2.6099999999999999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AT302" s="243" t="s">
        <v>134</v>
      </c>
      <c r="AU302" s="243" t="s">
        <v>86</v>
      </c>
      <c r="AV302" s="13" t="s">
        <v>86</v>
      </c>
      <c r="AW302" s="13" t="s">
        <v>37</v>
      </c>
      <c r="AX302" s="13" t="s">
        <v>76</v>
      </c>
      <c r="AY302" s="243" t="s">
        <v>124</v>
      </c>
    </row>
    <row r="303" s="13" customFormat="1">
      <c r="B303" s="233"/>
      <c r="C303" s="234"/>
      <c r="D303" s="220" t="s">
        <v>134</v>
      </c>
      <c r="E303" s="235" t="s">
        <v>19</v>
      </c>
      <c r="F303" s="236" t="s">
        <v>161</v>
      </c>
      <c r="G303" s="234"/>
      <c r="H303" s="237">
        <v>6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AT303" s="243" t="s">
        <v>134</v>
      </c>
      <c r="AU303" s="243" t="s">
        <v>86</v>
      </c>
      <c r="AV303" s="13" t="s">
        <v>86</v>
      </c>
      <c r="AW303" s="13" t="s">
        <v>37</v>
      </c>
      <c r="AX303" s="13" t="s">
        <v>76</v>
      </c>
      <c r="AY303" s="243" t="s">
        <v>124</v>
      </c>
    </row>
    <row r="304" s="13" customFormat="1">
      <c r="B304" s="233"/>
      <c r="C304" s="234"/>
      <c r="D304" s="220" t="s">
        <v>134</v>
      </c>
      <c r="E304" s="235" t="s">
        <v>19</v>
      </c>
      <c r="F304" s="236" t="s">
        <v>162</v>
      </c>
      <c r="G304" s="234"/>
      <c r="H304" s="237">
        <v>4.2999999999999998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134</v>
      </c>
      <c r="AU304" s="243" t="s">
        <v>86</v>
      </c>
      <c r="AV304" s="13" t="s">
        <v>86</v>
      </c>
      <c r="AW304" s="13" t="s">
        <v>37</v>
      </c>
      <c r="AX304" s="13" t="s">
        <v>76</v>
      </c>
      <c r="AY304" s="243" t="s">
        <v>124</v>
      </c>
    </row>
    <row r="305" s="12" customFormat="1">
      <c r="B305" s="223"/>
      <c r="C305" s="224"/>
      <c r="D305" s="220" t="s">
        <v>134</v>
      </c>
      <c r="E305" s="225" t="s">
        <v>19</v>
      </c>
      <c r="F305" s="226" t="s">
        <v>163</v>
      </c>
      <c r="G305" s="224"/>
      <c r="H305" s="225" t="s">
        <v>19</v>
      </c>
      <c r="I305" s="227"/>
      <c r="J305" s="224"/>
      <c r="K305" s="224"/>
      <c r="L305" s="228"/>
      <c r="M305" s="229"/>
      <c r="N305" s="230"/>
      <c r="O305" s="230"/>
      <c r="P305" s="230"/>
      <c r="Q305" s="230"/>
      <c r="R305" s="230"/>
      <c r="S305" s="230"/>
      <c r="T305" s="231"/>
      <c r="AT305" s="232" t="s">
        <v>134</v>
      </c>
      <c r="AU305" s="232" t="s">
        <v>86</v>
      </c>
      <c r="AV305" s="12" t="s">
        <v>84</v>
      </c>
      <c r="AW305" s="12" t="s">
        <v>37</v>
      </c>
      <c r="AX305" s="12" t="s">
        <v>76</v>
      </c>
      <c r="AY305" s="232" t="s">
        <v>124</v>
      </c>
    </row>
    <row r="306" s="13" customFormat="1">
      <c r="B306" s="233"/>
      <c r="C306" s="234"/>
      <c r="D306" s="220" t="s">
        <v>134</v>
      </c>
      <c r="E306" s="235" t="s">
        <v>19</v>
      </c>
      <c r="F306" s="236" t="s">
        <v>164</v>
      </c>
      <c r="G306" s="234"/>
      <c r="H306" s="237">
        <v>3.1749999999999998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AT306" s="243" t="s">
        <v>134</v>
      </c>
      <c r="AU306" s="243" t="s">
        <v>86</v>
      </c>
      <c r="AV306" s="13" t="s">
        <v>86</v>
      </c>
      <c r="AW306" s="13" t="s">
        <v>37</v>
      </c>
      <c r="AX306" s="13" t="s">
        <v>76</v>
      </c>
      <c r="AY306" s="243" t="s">
        <v>124</v>
      </c>
    </row>
    <row r="307" s="12" customFormat="1">
      <c r="B307" s="223"/>
      <c r="C307" s="224"/>
      <c r="D307" s="220" t="s">
        <v>134</v>
      </c>
      <c r="E307" s="225" t="s">
        <v>19</v>
      </c>
      <c r="F307" s="226" t="s">
        <v>165</v>
      </c>
      <c r="G307" s="224"/>
      <c r="H307" s="225" t="s">
        <v>19</v>
      </c>
      <c r="I307" s="227"/>
      <c r="J307" s="224"/>
      <c r="K307" s="224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134</v>
      </c>
      <c r="AU307" s="232" t="s">
        <v>86</v>
      </c>
      <c r="AV307" s="12" t="s">
        <v>84</v>
      </c>
      <c r="AW307" s="12" t="s">
        <v>37</v>
      </c>
      <c r="AX307" s="12" t="s">
        <v>76</v>
      </c>
      <c r="AY307" s="232" t="s">
        <v>124</v>
      </c>
    </row>
    <row r="308" s="13" customFormat="1">
      <c r="B308" s="233"/>
      <c r="C308" s="234"/>
      <c r="D308" s="220" t="s">
        <v>134</v>
      </c>
      <c r="E308" s="235" t="s">
        <v>19</v>
      </c>
      <c r="F308" s="236" t="s">
        <v>166</v>
      </c>
      <c r="G308" s="234"/>
      <c r="H308" s="237">
        <v>1.6399999999999999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AT308" s="243" t="s">
        <v>134</v>
      </c>
      <c r="AU308" s="243" t="s">
        <v>86</v>
      </c>
      <c r="AV308" s="13" t="s">
        <v>86</v>
      </c>
      <c r="AW308" s="13" t="s">
        <v>37</v>
      </c>
      <c r="AX308" s="13" t="s">
        <v>76</v>
      </c>
      <c r="AY308" s="243" t="s">
        <v>124</v>
      </c>
    </row>
    <row r="309" s="12" customFormat="1">
      <c r="B309" s="223"/>
      <c r="C309" s="224"/>
      <c r="D309" s="220" t="s">
        <v>134</v>
      </c>
      <c r="E309" s="225" t="s">
        <v>19</v>
      </c>
      <c r="F309" s="226" t="s">
        <v>167</v>
      </c>
      <c r="G309" s="224"/>
      <c r="H309" s="225" t="s">
        <v>19</v>
      </c>
      <c r="I309" s="227"/>
      <c r="J309" s="224"/>
      <c r="K309" s="224"/>
      <c r="L309" s="228"/>
      <c r="M309" s="229"/>
      <c r="N309" s="230"/>
      <c r="O309" s="230"/>
      <c r="P309" s="230"/>
      <c r="Q309" s="230"/>
      <c r="R309" s="230"/>
      <c r="S309" s="230"/>
      <c r="T309" s="231"/>
      <c r="AT309" s="232" t="s">
        <v>134</v>
      </c>
      <c r="AU309" s="232" t="s">
        <v>86</v>
      </c>
      <c r="AV309" s="12" t="s">
        <v>84</v>
      </c>
      <c r="AW309" s="12" t="s">
        <v>37</v>
      </c>
      <c r="AX309" s="12" t="s">
        <v>76</v>
      </c>
      <c r="AY309" s="232" t="s">
        <v>124</v>
      </c>
    </row>
    <row r="310" s="13" customFormat="1">
      <c r="B310" s="233"/>
      <c r="C310" s="234"/>
      <c r="D310" s="220" t="s">
        <v>134</v>
      </c>
      <c r="E310" s="235" t="s">
        <v>19</v>
      </c>
      <c r="F310" s="236" t="s">
        <v>168</v>
      </c>
      <c r="G310" s="234"/>
      <c r="H310" s="237">
        <v>2.0499999999999998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AT310" s="243" t="s">
        <v>134</v>
      </c>
      <c r="AU310" s="243" t="s">
        <v>86</v>
      </c>
      <c r="AV310" s="13" t="s">
        <v>86</v>
      </c>
      <c r="AW310" s="13" t="s">
        <v>37</v>
      </c>
      <c r="AX310" s="13" t="s">
        <v>76</v>
      </c>
      <c r="AY310" s="243" t="s">
        <v>124</v>
      </c>
    </row>
    <row r="311" s="13" customFormat="1">
      <c r="B311" s="233"/>
      <c r="C311" s="234"/>
      <c r="D311" s="220" t="s">
        <v>134</v>
      </c>
      <c r="E311" s="235" t="s">
        <v>19</v>
      </c>
      <c r="F311" s="236" t="s">
        <v>169</v>
      </c>
      <c r="G311" s="234"/>
      <c r="H311" s="237">
        <v>3.1269999999999998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134</v>
      </c>
      <c r="AU311" s="243" t="s">
        <v>86</v>
      </c>
      <c r="AV311" s="13" t="s">
        <v>86</v>
      </c>
      <c r="AW311" s="13" t="s">
        <v>37</v>
      </c>
      <c r="AX311" s="13" t="s">
        <v>76</v>
      </c>
      <c r="AY311" s="243" t="s">
        <v>124</v>
      </c>
    </row>
    <row r="312" s="13" customFormat="1">
      <c r="B312" s="233"/>
      <c r="C312" s="234"/>
      <c r="D312" s="220" t="s">
        <v>134</v>
      </c>
      <c r="E312" s="235" t="s">
        <v>19</v>
      </c>
      <c r="F312" s="236" t="s">
        <v>170</v>
      </c>
      <c r="G312" s="234"/>
      <c r="H312" s="237">
        <v>8.2769999999999992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134</v>
      </c>
      <c r="AU312" s="243" t="s">
        <v>86</v>
      </c>
      <c r="AV312" s="13" t="s">
        <v>86</v>
      </c>
      <c r="AW312" s="13" t="s">
        <v>37</v>
      </c>
      <c r="AX312" s="13" t="s">
        <v>76</v>
      </c>
      <c r="AY312" s="243" t="s">
        <v>124</v>
      </c>
    </row>
    <row r="313" s="12" customFormat="1">
      <c r="B313" s="223"/>
      <c r="C313" s="224"/>
      <c r="D313" s="220" t="s">
        <v>134</v>
      </c>
      <c r="E313" s="225" t="s">
        <v>19</v>
      </c>
      <c r="F313" s="226" t="s">
        <v>171</v>
      </c>
      <c r="G313" s="224"/>
      <c r="H313" s="225" t="s">
        <v>19</v>
      </c>
      <c r="I313" s="227"/>
      <c r="J313" s="224"/>
      <c r="K313" s="224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134</v>
      </c>
      <c r="AU313" s="232" t="s">
        <v>86</v>
      </c>
      <c r="AV313" s="12" t="s">
        <v>84</v>
      </c>
      <c r="AW313" s="12" t="s">
        <v>37</v>
      </c>
      <c r="AX313" s="12" t="s">
        <v>76</v>
      </c>
      <c r="AY313" s="232" t="s">
        <v>124</v>
      </c>
    </row>
    <row r="314" s="13" customFormat="1">
      <c r="B314" s="233"/>
      <c r="C314" s="234"/>
      <c r="D314" s="220" t="s">
        <v>134</v>
      </c>
      <c r="E314" s="235" t="s">
        <v>19</v>
      </c>
      <c r="F314" s="236" t="s">
        <v>172</v>
      </c>
      <c r="G314" s="234"/>
      <c r="H314" s="237">
        <v>2.5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134</v>
      </c>
      <c r="AU314" s="243" t="s">
        <v>86</v>
      </c>
      <c r="AV314" s="13" t="s">
        <v>86</v>
      </c>
      <c r="AW314" s="13" t="s">
        <v>37</v>
      </c>
      <c r="AX314" s="13" t="s">
        <v>76</v>
      </c>
      <c r="AY314" s="243" t="s">
        <v>124</v>
      </c>
    </row>
    <row r="315" s="13" customFormat="1">
      <c r="B315" s="233"/>
      <c r="C315" s="234"/>
      <c r="D315" s="220" t="s">
        <v>134</v>
      </c>
      <c r="E315" s="235" t="s">
        <v>19</v>
      </c>
      <c r="F315" s="236" t="s">
        <v>173</v>
      </c>
      <c r="G315" s="234"/>
      <c r="H315" s="237">
        <v>3.4649999999999999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134</v>
      </c>
      <c r="AU315" s="243" t="s">
        <v>86</v>
      </c>
      <c r="AV315" s="13" t="s">
        <v>86</v>
      </c>
      <c r="AW315" s="13" t="s">
        <v>37</v>
      </c>
      <c r="AX315" s="13" t="s">
        <v>76</v>
      </c>
      <c r="AY315" s="243" t="s">
        <v>124</v>
      </c>
    </row>
    <row r="316" s="12" customFormat="1">
      <c r="B316" s="223"/>
      <c r="C316" s="224"/>
      <c r="D316" s="220" t="s">
        <v>134</v>
      </c>
      <c r="E316" s="225" t="s">
        <v>19</v>
      </c>
      <c r="F316" s="226" t="s">
        <v>174</v>
      </c>
      <c r="G316" s="224"/>
      <c r="H316" s="225" t="s">
        <v>19</v>
      </c>
      <c r="I316" s="227"/>
      <c r="J316" s="224"/>
      <c r="K316" s="224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134</v>
      </c>
      <c r="AU316" s="232" t="s">
        <v>86</v>
      </c>
      <c r="AV316" s="12" t="s">
        <v>84</v>
      </c>
      <c r="AW316" s="12" t="s">
        <v>37</v>
      </c>
      <c r="AX316" s="12" t="s">
        <v>76</v>
      </c>
      <c r="AY316" s="232" t="s">
        <v>124</v>
      </c>
    </row>
    <row r="317" s="13" customFormat="1">
      <c r="B317" s="233"/>
      <c r="C317" s="234"/>
      <c r="D317" s="220" t="s">
        <v>134</v>
      </c>
      <c r="E317" s="235" t="s">
        <v>19</v>
      </c>
      <c r="F317" s="236" t="s">
        <v>175</v>
      </c>
      <c r="G317" s="234"/>
      <c r="H317" s="237">
        <v>0.80000000000000004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134</v>
      </c>
      <c r="AU317" s="243" t="s">
        <v>86</v>
      </c>
      <c r="AV317" s="13" t="s">
        <v>86</v>
      </c>
      <c r="AW317" s="13" t="s">
        <v>37</v>
      </c>
      <c r="AX317" s="13" t="s">
        <v>76</v>
      </c>
      <c r="AY317" s="243" t="s">
        <v>124</v>
      </c>
    </row>
    <row r="318" s="13" customFormat="1">
      <c r="B318" s="233"/>
      <c r="C318" s="234"/>
      <c r="D318" s="220" t="s">
        <v>134</v>
      </c>
      <c r="E318" s="235" t="s">
        <v>19</v>
      </c>
      <c r="F318" s="236" t="s">
        <v>176</v>
      </c>
      <c r="G318" s="234"/>
      <c r="H318" s="237">
        <v>3.75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134</v>
      </c>
      <c r="AU318" s="243" t="s">
        <v>86</v>
      </c>
      <c r="AV318" s="13" t="s">
        <v>86</v>
      </c>
      <c r="AW318" s="13" t="s">
        <v>37</v>
      </c>
      <c r="AX318" s="13" t="s">
        <v>76</v>
      </c>
      <c r="AY318" s="243" t="s">
        <v>124</v>
      </c>
    </row>
    <row r="319" s="12" customFormat="1">
      <c r="B319" s="223"/>
      <c r="C319" s="224"/>
      <c r="D319" s="220" t="s">
        <v>134</v>
      </c>
      <c r="E319" s="225" t="s">
        <v>19</v>
      </c>
      <c r="F319" s="226" t="s">
        <v>177</v>
      </c>
      <c r="G319" s="224"/>
      <c r="H319" s="225" t="s">
        <v>19</v>
      </c>
      <c r="I319" s="227"/>
      <c r="J319" s="224"/>
      <c r="K319" s="224"/>
      <c r="L319" s="228"/>
      <c r="M319" s="229"/>
      <c r="N319" s="230"/>
      <c r="O319" s="230"/>
      <c r="P319" s="230"/>
      <c r="Q319" s="230"/>
      <c r="R319" s="230"/>
      <c r="S319" s="230"/>
      <c r="T319" s="231"/>
      <c r="AT319" s="232" t="s">
        <v>134</v>
      </c>
      <c r="AU319" s="232" t="s">
        <v>86</v>
      </c>
      <c r="AV319" s="12" t="s">
        <v>84</v>
      </c>
      <c r="AW319" s="12" t="s">
        <v>37</v>
      </c>
      <c r="AX319" s="12" t="s">
        <v>76</v>
      </c>
      <c r="AY319" s="232" t="s">
        <v>124</v>
      </c>
    </row>
    <row r="320" s="13" customFormat="1">
      <c r="B320" s="233"/>
      <c r="C320" s="234"/>
      <c r="D320" s="220" t="s">
        <v>134</v>
      </c>
      <c r="E320" s="235" t="s">
        <v>19</v>
      </c>
      <c r="F320" s="236" t="s">
        <v>178</v>
      </c>
      <c r="G320" s="234"/>
      <c r="H320" s="237">
        <v>7.9089999999999998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AT320" s="243" t="s">
        <v>134</v>
      </c>
      <c r="AU320" s="243" t="s">
        <v>86</v>
      </c>
      <c r="AV320" s="13" t="s">
        <v>86</v>
      </c>
      <c r="AW320" s="13" t="s">
        <v>37</v>
      </c>
      <c r="AX320" s="13" t="s">
        <v>76</v>
      </c>
      <c r="AY320" s="243" t="s">
        <v>124</v>
      </c>
    </row>
    <row r="321" s="12" customFormat="1">
      <c r="B321" s="223"/>
      <c r="C321" s="224"/>
      <c r="D321" s="220" t="s">
        <v>134</v>
      </c>
      <c r="E321" s="225" t="s">
        <v>19</v>
      </c>
      <c r="F321" s="226" t="s">
        <v>179</v>
      </c>
      <c r="G321" s="224"/>
      <c r="H321" s="225" t="s">
        <v>19</v>
      </c>
      <c r="I321" s="227"/>
      <c r="J321" s="224"/>
      <c r="K321" s="224"/>
      <c r="L321" s="228"/>
      <c r="M321" s="229"/>
      <c r="N321" s="230"/>
      <c r="O321" s="230"/>
      <c r="P321" s="230"/>
      <c r="Q321" s="230"/>
      <c r="R321" s="230"/>
      <c r="S321" s="230"/>
      <c r="T321" s="231"/>
      <c r="AT321" s="232" t="s">
        <v>134</v>
      </c>
      <c r="AU321" s="232" t="s">
        <v>86</v>
      </c>
      <c r="AV321" s="12" t="s">
        <v>84</v>
      </c>
      <c r="AW321" s="12" t="s">
        <v>37</v>
      </c>
      <c r="AX321" s="12" t="s">
        <v>76</v>
      </c>
      <c r="AY321" s="232" t="s">
        <v>124</v>
      </c>
    </row>
    <row r="322" s="13" customFormat="1">
      <c r="B322" s="233"/>
      <c r="C322" s="234"/>
      <c r="D322" s="220" t="s">
        <v>134</v>
      </c>
      <c r="E322" s="235" t="s">
        <v>19</v>
      </c>
      <c r="F322" s="236" t="s">
        <v>180</v>
      </c>
      <c r="G322" s="234"/>
      <c r="H322" s="237">
        <v>3.8130000000000002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134</v>
      </c>
      <c r="AU322" s="243" t="s">
        <v>86</v>
      </c>
      <c r="AV322" s="13" t="s">
        <v>86</v>
      </c>
      <c r="AW322" s="13" t="s">
        <v>37</v>
      </c>
      <c r="AX322" s="13" t="s">
        <v>76</v>
      </c>
      <c r="AY322" s="243" t="s">
        <v>124</v>
      </c>
    </row>
    <row r="323" s="12" customFormat="1">
      <c r="B323" s="223"/>
      <c r="C323" s="224"/>
      <c r="D323" s="220" t="s">
        <v>134</v>
      </c>
      <c r="E323" s="225" t="s">
        <v>19</v>
      </c>
      <c r="F323" s="226" t="s">
        <v>181</v>
      </c>
      <c r="G323" s="224"/>
      <c r="H323" s="225" t="s">
        <v>19</v>
      </c>
      <c r="I323" s="227"/>
      <c r="J323" s="224"/>
      <c r="K323" s="224"/>
      <c r="L323" s="228"/>
      <c r="M323" s="229"/>
      <c r="N323" s="230"/>
      <c r="O323" s="230"/>
      <c r="P323" s="230"/>
      <c r="Q323" s="230"/>
      <c r="R323" s="230"/>
      <c r="S323" s="230"/>
      <c r="T323" s="231"/>
      <c r="AT323" s="232" t="s">
        <v>134</v>
      </c>
      <c r="AU323" s="232" t="s">
        <v>86</v>
      </c>
      <c r="AV323" s="12" t="s">
        <v>84</v>
      </c>
      <c r="AW323" s="12" t="s">
        <v>37</v>
      </c>
      <c r="AX323" s="12" t="s">
        <v>76</v>
      </c>
      <c r="AY323" s="232" t="s">
        <v>124</v>
      </c>
    </row>
    <row r="324" s="13" customFormat="1">
      <c r="B324" s="233"/>
      <c r="C324" s="234"/>
      <c r="D324" s="220" t="s">
        <v>134</v>
      </c>
      <c r="E324" s="235" t="s">
        <v>19</v>
      </c>
      <c r="F324" s="236" t="s">
        <v>182</v>
      </c>
      <c r="G324" s="234"/>
      <c r="H324" s="237">
        <v>8.4499999999999993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AT324" s="243" t="s">
        <v>134</v>
      </c>
      <c r="AU324" s="243" t="s">
        <v>86</v>
      </c>
      <c r="AV324" s="13" t="s">
        <v>86</v>
      </c>
      <c r="AW324" s="13" t="s">
        <v>37</v>
      </c>
      <c r="AX324" s="13" t="s">
        <v>76</v>
      </c>
      <c r="AY324" s="243" t="s">
        <v>124</v>
      </c>
    </row>
    <row r="325" s="12" customFormat="1">
      <c r="B325" s="223"/>
      <c r="C325" s="224"/>
      <c r="D325" s="220" t="s">
        <v>134</v>
      </c>
      <c r="E325" s="225" t="s">
        <v>19</v>
      </c>
      <c r="F325" s="226" t="s">
        <v>183</v>
      </c>
      <c r="G325" s="224"/>
      <c r="H325" s="225" t="s">
        <v>19</v>
      </c>
      <c r="I325" s="227"/>
      <c r="J325" s="224"/>
      <c r="K325" s="224"/>
      <c r="L325" s="228"/>
      <c r="M325" s="229"/>
      <c r="N325" s="230"/>
      <c r="O325" s="230"/>
      <c r="P325" s="230"/>
      <c r="Q325" s="230"/>
      <c r="R325" s="230"/>
      <c r="S325" s="230"/>
      <c r="T325" s="231"/>
      <c r="AT325" s="232" t="s">
        <v>134</v>
      </c>
      <c r="AU325" s="232" t="s">
        <v>86</v>
      </c>
      <c r="AV325" s="12" t="s">
        <v>84</v>
      </c>
      <c r="AW325" s="12" t="s">
        <v>37</v>
      </c>
      <c r="AX325" s="12" t="s">
        <v>76</v>
      </c>
      <c r="AY325" s="232" t="s">
        <v>124</v>
      </c>
    </row>
    <row r="326" s="13" customFormat="1">
      <c r="B326" s="233"/>
      <c r="C326" s="234"/>
      <c r="D326" s="220" t="s">
        <v>134</v>
      </c>
      <c r="E326" s="235" t="s">
        <v>19</v>
      </c>
      <c r="F326" s="236" t="s">
        <v>184</v>
      </c>
      <c r="G326" s="234"/>
      <c r="H326" s="237">
        <v>2.3199999999999998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134</v>
      </c>
      <c r="AU326" s="243" t="s">
        <v>86</v>
      </c>
      <c r="AV326" s="13" t="s">
        <v>86</v>
      </c>
      <c r="AW326" s="13" t="s">
        <v>37</v>
      </c>
      <c r="AX326" s="13" t="s">
        <v>76</v>
      </c>
      <c r="AY326" s="243" t="s">
        <v>124</v>
      </c>
    </row>
    <row r="327" s="12" customFormat="1">
      <c r="B327" s="223"/>
      <c r="C327" s="224"/>
      <c r="D327" s="220" t="s">
        <v>134</v>
      </c>
      <c r="E327" s="225" t="s">
        <v>19</v>
      </c>
      <c r="F327" s="226" t="s">
        <v>185</v>
      </c>
      <c r="G327" s="224"/>
      <c r="H327" s="225" t="s">
        <v>19</v>
      </c>
      <c r="I327" s="227"/>
      <c r="J327" s="224"/>
      <c r="K327" s="224"/>
      <c r="L327" s="228"/>
      <c r="M327" s="229"/>
      <c r="N327" s="230"/>
      <c r="O327" s="230"/>
      <c r="P327" s="230"/>
      <c r="Q327" s="230"/>
      <c r="R327" s="230"/>
      <c r="S327" s="230"/>
      <c r="T327" s="231"/>
      <c r="AT327" s="232" t="s">
        <v>134</v>
      </c>
      <c r="AU327" s="232" t="s">
        <v>86</v>
      </c>
      <c r="AV327" s="12" t="s">
        <v>84</v>
      </c>
      <c r="AW327" s="12" t="s">
        <v>37</v>
      </c>
      <c r="AX327" s="12" t="s">
        <v>76</v>
      </c>
      <c r="AY327" s="232" t="s">
        <v>124</v>
      </c>
    </row>
    <row r="328" s="13" customFormat="1">
      <c r="B328" s="233"/>
      <c r="C328" s="234"/>
      <c r="D328" s="220" t="s">
        <v>134</v>
      </c>
      <c r="E328" s="235" t="s">
        <v>19</v>
      </c>
      <c r="F328" s="236" t="s">
        <v>186</v>
      </c>
      <c r="G328" s="234"/>
      <c r="H328" s="237">
        <v>1.2150000000000001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134</v>
      </c>
      <c r="AU328" s="243" t="s">
        <v>86</v>
      </c>
      <c r="AV328" s="13" t="s">
        <v>86</v>
      </c>
      <c r="AW328" s="13" t="s">
        <v>37</v>
      </c>
      <c r="AX328" s="13" t="s">
        <v>76</v>
      </c>
      <c r="AY328" s="243" t="s">
        <v>124</v>
      </c>
    </row>
    <row r="329" s="12" customFormat="1">
      <c r="B329" s="223"/>
      <c r="C329" s="224"/>
      <c r="D329" s="220" t="s">
        <v>134</v>
      </c>
      <c r="E329" s="225" t="s">
        <v>19</v>
      </c>
      <c r="F329" s="226" t="s">
        <v>187</v>
      </c>
      <c r="G329" s="224"/>
      <c r="H329" s="225" t="s">
        <v>19</v>
      </c>
      <c r="I329" s="227"/>
      <c r="J329" s="224"/>
      <c r="K329" s="224"/>
      <c r="L329" s="228"/>
      <c r="M329" s="229"/>
      <c r="N329" s="230"/>
      <c r="O329" s="230"/>
      <c r="P329" s="230"/>
      <c r="Q329" s="230"/>
      <c r="R329" s="230"/>
      <c r="S329" s="230"/>
      <c r="T329" s="231"/>
      <c r="AT329" s="232" t="s">
        <v>134</v>
      </c>
      <c r="AU329" s="232" t="s">
        <v>86</v>
      </c>
      <c r="AV329" s="12" t="s">
        <v>84</v>
      </c>
      <c r="AW329" s="12" t="s">
        <v>37</v>
      </c>
      <c r="AX329" s="12" t="s">
        <v>76</v>
      </c>
      <c r="AY329" s="232" t="s">
        <v>124</v>
      </c>
    </row>
    <row r="330" s="13" customFormat="1">
      <c r="B330" s="233"/>
      <c r="C330" s="234"/>
      <c r="D330" s="220" t="s">
        <v>134</v>
      </c>
      <c r="E330" s="235" t="s">
        <v>19</v>
      </c>
      <c r="F330" s="236" t="s">
        <v>188</v>
      </c>
      <c r="G330" s="234"/>
      <c r="H330" s="237">
        <v>3.6840000000000002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134</v>
      </c>
      <c r="AU330" s="243" t="s">
        <v>86</v>
      </c>
      <c r="AV330" s="13" t="s">
        <v>86</v>
      </c>
      <c r="AW330" s="13" t="s">
        <v>37</v>
      </c>
      <c r="AX330" s="13" t="s">
        <v>76</v>
      </c>
      <c r="AY330" s="243" t="s">
        <v>124</v>
      </c>
    </row>
    <row r="331" s="12" customFormat="1">
      <c r="B331" s="223"/>
      <c r="C331" s="224"/>
      <c r="D331" s="220" t="s">
        <v>134</v>
      </c>
      <c r="E331" s="225" t="s">
        <v>19</v>
      </c>
      <c r="F331" s="226" t="s">
        <v>189</v>
      </c>
      <c r="G331" s="224"/>
      <c r="H331" s="225" t="s">
        <v>19</v>
      </c>
      <c r="I331" s="227"/>
      <c r="J331" s="224"/>
      <c r="K331" s="224"/>
      <c r="L331" s="228"/>
      <c r="M331" s="229"/>
      <c r="N331" s="230"/>
      <c r="O331" s="230"/>
      <c r="P331" s="230"/>
      <c r="Q331" s="230"/>
      <c r="R331" s="230"/>
      <c r="S331" s="230"/>
      <c r="T331" s="231"/>
      <c r="AT331" s="232" t="s">
        <v>134</v>
      </c>
      <c r="AU331" s="232" t="s">
        <v>86</v>
      </c>
      <c r="AV331" s="12" t="s">
        <v>84</v>
      </c>
      <c r="AW331" s="12" t="s">
        <v>37</v>
      </c>
      <c r="AX331" s="12" t="s">
        <v>76</v>
      </c>
      <c r="AY331" s="232" t="s">
        <v>124</v>
      </c>
    </row>
    <row r="332" s="13" customFormat="1">
      <c r="B332" s="233"/>
      <c r="C332" s="234"/>
      <c r="D332" s="220" t="s">
        <v>134</v>
      </c>
      <c r="E332" s="235" t="s">
        <v>19</v>
      </c>
      <c r="F332" s="236" t="s">
        <v>190</v>
      </c>
      <c r="G332" s="234"/>
      <c r="H332" s="237">
        <v>1.1399999999999999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AT332" s="243" t="s">
        <v>134</v>
      </c>
      <c r="AU332" s="243" t="s">
        <v>86</v>
      </c>
      <c r="AV332" s="13" t="s">
        <v>86</v>
      </c>
      <c r="AW332" s="13" t="s">
        <v>37</v>
      </c>
      <c r="AX332" s="13" t="s">
        <v>76</v>
      </c>
      <c r="AY332" s="243" t="s">
        <v>124</v>
      </c>
    </row>
    <row r="333" s="14" customFormat="1">
      <c r="B333" s="244"/>
      <c r="C333" s="245"/>
      <c r="D333" s="220" t="s">
        <v>134</v>
      </c>
      <c r="E333" s="246" t="s">
        <v>19</v>
      </c>
      <c r="F333" s="247" t="s">
        <v>191</v>
      </c>
      <c r="G333" s="245"/>
      <c r="H333" s="248">
        <v>150.80099999999999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AT333" s="254" t="s">
        <v>134</v>
      </c>
      <c r="AU333" s="254" t="s">
        <v>86</v>
      </c>
      <c r="AV333" s="14" t="s">
        <v>192</v>
      </c>
      <c r="AW333" s="14" t="s">
        <v>37</v>
      </c>
      <c r="AX333" s="14" t="s">
        <v>84</v>
      </c>
      <c r="AY333" s="254" t="s">
        <v>124</v>
      </c>
    </row>
    <row r="334" s="1" customFormat="1" ht="24" customHeight="1">
      <c r="B334" s="38"/>
      <c r="C334" s="207" t="s">
        <v>246</v>
      </c>
      <c r="D334" s="207" t="s">
        <v>127</v>
      </c>
      <c r="E334" s="208" t="s">
        <v>290</v>
      </c>
      <c r="F334" s="209" t="s">
        <v>291</v>
      </c>
      <c r="G334" s="210" t="s">
        <v>130</v>
      </c>
      <c r="H334" s="211">
        <v>23.66</v>
      </c>
      <c r="I334" s="212"/>
      <c r="J334" s="213">
        <f>ROUND(I334*H334,2)</f>
        <v>0</v>
      </c>
      <c r="K334" s="209" t="s">
        <v>203</v>
      </c>
      <c r="L334" s="43"/>
      <c r="M334" s="214" t="s">
        <v>19</v>
      </c>
      <c r="N334" s="215" t="s">
        <v>47</v>
      </c>
      <c r="O334" s="83"/>
      <c r="P334" s="216">
        <f>O334*H334</f>
        <v>0</v>
      </c>
      <c r="Q334" s="216">
        <v>0</v>
      </c>
      <c r="R334" s="216">
        <f>Q334*H334</f>
        <v>0</v>
      </c>
      <c r="S334" s="216">
        <v>0.068000000000000005</v>
      </c>
      <c r="T334" s="217">
        <f>S334*H334</f>
        <v>1.6088800000000001</v>
      </c>
      <c r="AR334" s="218" t="s">
        <v>192</v>
      </c>
      <c r="AT334" s="218" t="s">
        <v>127</v>
      </c>
      <c r="AU334" s="218" t="s">
        <v>86</v>
      </c>
      <c r="AY334" s="17" t="s">
        <v>124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7" t="s">
        <v>84</v>
      </c>
      <c r="BK334" s="219">
        <f>ROUND(I334*H334,2)</f>
        <v>0</v>
      </c>
      <c r="BL334" s="17" t="s">
        <v>192</v>
      </c>
      <c r="BM334" s="218" t="s">
        <v>292</v>
      </c>
    </row>
    <row r="335" s="1" customFormat="1">
      <c r="B335" s="38"/>
      <c r="C335" s="39"/>
      <c r="D335" s="220" t="s">
        <v>133</v>
      </c>
      <c r="E335" s="39"/>
      <c r="F335" s="221" t="s">
        <v>293</v>
      </c>
      <c r="G335" s="39"/>
      <c r="H335" s="39"/>
      <c r="I335" s="131"/>
      <c r="J335" s="39"/>
      <c r="K335" s="39"/>
      <c r="L335" s="43"/>
      <c r="M335" s="222"/>
      <c r="N335" s="83"/>
      <c r="O335" s="83"/>
      <c r="P335" s="83"/>
      <c r="Q335" s="83"/>
      <c r="R335" s="83"/>
      <c r="S335" s="83"/>
      <c r="T335" s="84"/>
      <c r="AT335" s="17" t="s">
        <v>133</v>
      </c>
      <c r="AU335" s="17" t="s">
        <v>86</v>
      </c>
    </row>
    <row r="336" s="12" customFormat="1">
      <c r="B336" s="223"/>
      <c r="C336" s="224"/>
      <c r="D336" s="220" t="s">
        <v>134</v>
      </c>
      <c r="E336" s="225" t="s">
        <v>19</v>
      </c>
      <c r="F336" s="226" t="s">
        <v>258</v>
      </c>
      <c r="G336" s="224"/>
      <c r="H336" s="225" t="s">
        <v>19</v>
      </c>
      <c r="I336" s="227"/>
      <c r="J336" s="224"/>
      <c r="K336" s="224"/>
      <c r="L336" s="228"/>
      <c r="M336" s="229"/>
      <c r="N336" s="230"/>
      <c r="O336" s="230"/>
      <c r="P336" s="230"/>
      <c r="Q336" s="230"/>
      <c r="R336" s="230"/>
      <c r="S336" s="230"/>
      <c r="T336" s="231"/>
      <c r="AT336" s="232" t="s">
        <v>134</v>
      </c>
      <c r="AU336" s="232" t="s">
        <v>86</v>
      </c>
      <c r="AV336" s="12" t="s">
        <v>84</v>
      </c>
      <c r="AW336" s="12" t="s">
        <v>37</v>
      </c>
      <c r="AX336" s="12" t="s">
        <v>76</v>
      </c>
      <c r="AY336" s="232" t="s">
        <v>124</v>
      </c>
    </row>
    <row r="337" s="12" customFormat="1">
      <c r="B337" s="223"/>
      <c r="C337" s="224"/>
      <c r="D337" s="220" t="s">
        <v>134</v>
      </c>
      <c r="E337" s="225" t="s">
        <v>19</v>
      </c>
      <c r="F337" s="226" t="s">
        <v>294</v>
      </c>
      <c r="G337" s="224"/>
      <c r="H337" s="225" t="s">
        <v>19</v>
      </c>
      <c r="I337" s="227"/>
      <c r="J337" s="224"/>
      <c r="K337" s="224"/>
      <c r="L337" s="228"/>
      <c r="M337" s="229"/>
      <c r="N337" s="230"/>
      <c r="O337" s="230"/>
      <c r="P337" s="230"/>
      <c r="Q337" s="230"/>
      <c r="R337" s="230"/>
      <c r="S337" s="230"/>
      <c r="T337" s="231"/>
      <c r="AT337" s="232" t="s">
        <v>134</v>
      </c>
      <c r="AU337" s="232" t="s">
        <v>86</v>
      </c>
      <c r="AV337" s="12" t="s">
        <v>84</v>
      </c>
      <c r="AW337" s="12" t="s">
        <v>37</v>
      </c>
      <c r="AX337" s="12" t="s">
        <v>76</v>
      </c>
      <c r="AY337" s="232" t="s">
        <v>124</v>
      </c>
    </row>
    <row r="338" s="12" customFormat="1">
      <c r="B338" s="223"/>
      <c r="C338" s="224"/>
      <c r="D338" s="220" t="s">
        <v>134</v>
      </c>
      <c r="E338" s="225" t="s">
        <v>19</v>
      </c>
      <c r="F338" s="226" t="s">
        <v>295</v>
      </c>
      <c r="G338" s="224"/>
      <c r="H338" s="225" t="s">
        <v>19</v>
      </c>
      <c r="I338" s="227"/>
      <c r="J338" s="224"/>
      <c r="K338" s="224"/>
      <c r="L338" s="228"/>
      <c r="M338" s="229"/>
      <c r="N338" s="230"/>
      <c r="O338" s="230"/>
      <c r="P338" s="230"/>
      <c r="Q338" s="230"/>
      <c r="R338" s="230"/>
      <c r="S338" s="230"/>
      <c r="T338" s="231"/>
      <c r="AT338" s="232" t="s">
        <v>134</v>
      </c>
      <c r="AU338" s="232" t="s">
        <v>86</v>
      </c>
      <c r="AV338" s="12" t="s">
        <v>84</v>
      </c>
      <c r="AW338" s="12" t="s">
        <v>37</v>
      </c>
      <c r="AX338" s="12" t="s">
        <v>76</v>
      </c>
      <c r="AY338" s="232" t="s">
        <v>124</v>
      </c>
    </row>
    <row r="339" s="13" customFormat="1">
      <c r="B339" s="233"/>
      <c r="C339" s="234"/>
      <c r="D339" s="220" t="s">
        <v>134</v>
      </c>
      <c r="E339" s="235" t="s">
        <v>19</v>
      </c>
      <c r="F339" s="236" t="s">
        <v>296</v>
      </c>
      <c r="G339" s="234"/>
      <c r="H339" s="237">
        <v>6.96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AT339" s="243" t="s">
        <v>134</v>
      </c>
      <c r="AU339" s="243" t="s">
        <v>86</v>
      </c>
      <c r="AV339" s="13" t="s">
        <v>86</v>
      </c>
      <c r="AW339" s="13" t="s">
        <v>37</v>
      </c>
      <c r="AX339" s="13" t="s">
        <v>76</v>
      </c>
      <c r="AY339" s="243" t="s">
        <v>124</v>
      </c>
    </row>
    <row r="340" s="13" customFormat="1">
      <c r="B340" s="233"/>
      <c r="C340" s="234"/>
      <c r="D340" s="220" t="s">
        <v>134</v>
      </c>
      <c r="E340" s="235" t="s">
        <v>19</v>
      </c>
      <c r="F340" s="236" t="s">
        <v>297</v>
      </c>
      <c r="G340" s="234"/>
      <c r="H340" s="237">
        <v>16.699999999999999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134</v>
      </c>
      <c r="AU340" s="243" t="s">
        <v>86</v>
      </c>
      <c r="AV340" s="13" t="s">
        <v>86</v>
      </c>
      <c r="AW340" s="13" t="s">
        <v>37</v>
      </c>
      <c r="AX340" s="13" t="s">
        <v>76</v>
      </c>
      <c r="AY340" s="243" t="s">
        <v>124</v>
      </c>
    </row>
    <row r="341" s="14" customFormat="1">
      <c r="B341" s="244"/>
      <c r="C341" s="245"/>
      <c r="D341" s="220" t="s">
        <v>134</v>
      </c>
      <c r="E341" s="246" t="s">
        <v>19</v>
      </c>
      <c r="F341" s="247" t="s">
        <v>191</v>
      </c>
      <c r="G341" s="245"/>
      <c r="H341" s="248">
        <v>23.66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AT341" s="254" t="s">
        <v>134</v>
      </c>
      <c r="AU341" s="254" t="s">
        <v>86</v>
      </c>
      <c r="AV341" s="14" t="s">
        <v>192</v>
      </c>
      <c r="AW341" s="14" t="s">
        <v>37</v>
      </c>
      <c r="AX341" s="14" t="s">
        <v>84</v>
      </c>
      <c r="AY341" s="254" t="s">
        <v>124</v>
      </c>
    </row>
    <row r="342" s="1" customFormat="1" ht="24" customHeight="1">
      <c r="B342" s="38"/>
      <c r="C342" s="207" t="s">
        <v>298</v>
      </c>
      <c r="D342" s="207" t="s">
        <v>127</v>
      </c>
      <c r="E342" s="208" t="s">
        <v>299</v>
      </c>
      <c r="F342" s="209" t="s">
        <v>300</v>
      </c>
      <c r="G342" s="210" t="s">
        <v>130</v>
      </c>
      <c r="H342" s="211">
        <v>150.80099999999999</v>
      </c>
      <c r="I342" s="212"/>
      <c r="J342" s="213">
        <f>ROUND(I342*H342,2)</f>
        <v>0</v>
      </c>
      <c r="K342" s="209" t="s">
        <v>203</v>
      </c>
      <c r="L342" s="43"/>
      <c r="M342" s="214" t="s">
        <v>19</v>
      </c>
      <c r="N342" s="215" t="s">
        <v>47</v>
      </c>
      <c r="O342" s="83"/>
      <c r="P342" s="216">
        <f>O342*H342</f>
        <v>0</v>
      </c>
      <c r="Q342" s="216">
        <v>0</v>
      </c>
      <c r="R342" s="216">
        <f>Q342*H342</f>
        <v>0</v>
      </c>
      <c r="S342" s="216">
        <v>0</v>
      </c>
      <c r="T342" s="217">
        <f>S342*H342</f>
        <v>0</v>
      </c>
      <c r="AR342" s="218" t="s">
        <v>192</v>
      </c>
      <c r="AT342" s="218" t="s">
        <v>127</v>
      </c>
      <c r="AU342" s="218" t="s">
        <v>86</v>
      </c>
      <c r="AY342" s="17" t="s">
        <v>124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17" t="s">
        <v>84</v>
      </c>
      <c r="BK342" s="219">
        <f>ROUND(I342*H342,2)</f>
        <v>0</v>
      </c>
      <c r="BL342" s="17" t="s">
        <v>192</v>
      </c>
      <c r="BM342" s="218" t="s">
        <v>301</v>
      </c>
    </row>
    <row r="343" s="1" customFormat="1">
      <c r="B343" s="38"/>
      <c r="C343" s="39"/>
      <c r="D343" s="220" t="s">
        <v>133</v>
      </c>
      <c r="E343" s="39"/>
      <c r="F343" s="221" t="s">
        <v>300</v>
      </c>
      <c r="G343" s="39"/>
      <c r="H343" s="39"/>
      <c r="I343" s="131"/>
      <c r="J343" s="39"/>
      <c r="K343" s="39"/>
      <c r="L343" s="43"/>
      <c r="M343" s="222"/>
      <c r="N343" s="83"/>
      <c r="O343" s="83"/>
      <c r="P343" s="83"/>
      <c r="Q343" s="83"/>
      <c r="R343" s="83"/>
      <c r="S343" s="83"/>
      <c r="T343" s="84"/>
      <c r="AT343" s="17" t="s">
        <v>133</v>
      </c>
      <c r="AU343" s="17" t="s">
        <v>86</v>
      </c>
    </row>
    <row r="344" s="12" customFormat="1">
      <c r="B344" s="223"/>
      <c r="C344" s="224"/>
      <c r="D344" s="220" t="s">
        <v>134</v>
      </c>
      <c r="E344" s="225" t="s">
        <v>19</v>
      </c>
      <c r="F344" s="226" t="s">
        <v>135</v>
      </c>
      <c r="G344" s="224"/>
      <c r="H344" s="225" t="s">
        <v>19</v>
      </c>
      <c r="I344" s="227"/>
      <c r="J344" s="224"/>
      <c r="K344" s="224"/>
      <c r="L344" s="228"/>
      <c r="M344" s="229"/>
      <c r="N344" s="230"/>
      <c r="O344" s="230"/>
      <c r="P344" s="230"/>
      <c r="Q344" s="230"/>
      <c r="R344" s="230"/>
      <c r="S344" s="230"/>
      <c r="T344" s="231"/>
      <c r="AT344" s="232" t="s">
        <v>134</v>
      </c>
      <c r="AU344" s="232" t="s">
        <v>86</v>
      </c>
      <c r="AV344" s="12" t="s">
        <v>84</v>
      </c>
      <c r="AW344" s="12" t="s">
        <v>37</v>
      </c>
      <c r="AX344" s="12" t="s">
        <v>76</v>
      </c>
      <c r="AY344" s="232" t="s">
        <v>124</v>
      </c>
    </row>
    <row r="345" s="13" customFormat="1">
      <c r="B345" s="233"/>
      <c r="C345" s="234"/>
      <c r="D345" s="220" t="s">
        <v>134</v>
      </c>
      <c r="E345" s="235" t="s">
        <v>19</v>
      </c>
      <c r="F345" s="236" t="s">
        <v>197</v>
      </c>
      <c r="G345" s="234"/>
      <c r="H345" s="237">
        <v>150.80099999999999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AT345" s="243" t="s">
        <v>134</v>
      </c>
      <c r="AU345" s="243" t="s">
        <v>86</v>
      </c>
      <c r="AV345" s="13" t="s">
        <v>86</v>
      </c>
      <c r="AW345" s="13" t="s">
        <v>37</v>
      </c>
      <c r="AX345" s="13" t="s">
        <v>84</v>
      </c>
      <c r="AY345" s="243" t="s">
        <v>124</v>
      </c>
    </row>
    <row r="346" s="11" customFormat="1" ht="22.8" customHeight="1">
      <c r="B346" s="191"/>
      <c r="C346" s="192"/>
      <c r="D346" s="193" t="s">
        <v>75</v>
      </c>
      <c r="E346" s="205" t="s">
        <v>302</v>
      </c>
      <c r="F346" s="205" t="s">
        <v>303</v>
      </c>
      <c r="G346" s="192"/>
      <c r="H346" s="192"/>
      <c r="I346" s="195"/>
      <c r="J346" s="206">
        <f>BK346</f>
        <v>0</v>
      </c>
      <c r="K346" s="192"/>
      <c r="L346" s="197"/>
      <c r="M346" s="198"/>
      <c r="N346" s="199"/>
      <c r="O346" s="199"/>
      <c r="P346" s="200">
        <f>SUM(P347:P355)</f>
        <v>0</v>
      </c>
      <c r="Q346" s="199"/>
      <c r="R346" s="200">
        <f>SUM(R347:R355)</f>
        <v>0</v>
      </c>
      <c r="S346" s="199"/>
      <c r="T346" s="201">
        <f>SUM(T347:T355)</f>
        <v>0</v>
      </c>
      <c r="AR346" s="202" t="s">
        <v>84</v>
      </c>
      <c r="AT346" s="203" t="s">
        <v>75</v>
      </c>
      <c r="AU346" s="203" t="s">
        <v>84</v>
      </c>
      <c r="AY346" s="202" t="s">
        <v>124</v>
      </c>
      <c r="BK346" s="204">
        <f>SUM(BK347:BK355)</f>
        <v>0</v>
      </c>
    </row>
    <row r="347" s="1" customFormat="1" ht="24" customHeight="1">
      <c r="B347" s="38"/>
      <c r="C347" s="207" t="s">
        <v>304</v>
      </c>
      <c r="D347" s="207" t="s">
        <v>127</v>
      </c>
      <c r="E347" s="208" t="s">
        <v>305</v>
      </c>
      <c r="F347" s="209" t="s">
        <v>306</v>
      </c>
      <c r="G347" s="210" t="s">
        <v>307</v>
      </c>
      <c r="H347" s="211">
        <v>10.464</v>
      </c>
      <c r="I347" s="212"/>
      <c r="J347" s="213">
        <f>ROUND(I347*H347,2)</f>
        <v>0</v>
      </c>
      <c r="K347" s="209" t="s">
        <v>203</v>
      </c>
      <c r="L347" s="43"/>
      <c r="M347" s="214" t="s">
        <v>19</v>
      </c>
      <c r="N347" s="215" t="s">
        <v>47</v>
      </c>
      <c r="O347" s="83"/>
      <c r="P347" s="216">
        <f>O347*H347</f>
        <v>0</v>
      </c>
      <c r="Q347" s="216">
        <v>0</v>
      </c>
      <c r="R347" s="216">
        <f>Q347*H347</f>
        <v>0</v>
      </c>
      <c r="S347" s="216">
        <v>0</v>
      </c>
      <c r="T347" s="217">
        <f>S347*H347</f>
        <v>0</v>
      </c>
      <c r="AR347" s="218" t="s">
        <v>192</v>
      </c>
      <c r="AT347" s="218" t="s">
        <v>127</v>
      </c>
      <c r="AU347" s="218" t="s">
        <v>86</v>
      </c>
      <c r="AY347" s="17" t="s">
        <v>124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7" t="s">
        <v>84</v>
      </c>
      <c r="BK347" s="219">
        <f>ROUND(I347*H347,2)</f>
        <v>0</v>
      </c>
      <c r="BL347" s="17" t="s">
        <v>192</v>
      </c>
      <c r="BM347" s="218" t="s">
        <v>308</v>
      </c>
    </row>
    <row r="348" s="1" customFormat="1">
      <c r="B348" s="38"/>
      <c r="C348" s="39"/>
      <c r="D348" s="220" t="s">
        <v>133</v>
      </c>
      <c r="E348" s="39"/>
      <c r="F348" s="221" t="s">
        <v>309</v>
      </c>
      <c r="G348" s="39"/>
      <c r="H348" s="39"/>
      <c r="I348" s="131"/>
      <c r="J348" s="39"/>
      <c r="K348" s="39"/>
      <c r="L348" s="43"/>
      <c r="M348" s="222"/>
      <c r="N348" s="83"/>
      <c r="O348" s="83"/>
      <c r="P348" s="83"/>
      <c r="Q348" s="83"/>
      <c r="R348" s="83"/>
      <c r="S348" s="83"/>
      <c r="T348" s="84"/>
      <c r="AT348" s="17" t="s">
        <v>133</v>
      </c>
      <c r="AU348" s="17" t="s">
        <v>86</v>
      </c>
    </row>
    <row r="349" s="1" customFormat="1" ht="24" customHeight="1">
      <c r="B349" s="38"/>
      <c r="C349" s="207" t="s">
        <v>310</v>
      </c>
      <c r="D349" s="207" t="s">
        <v>127</v>
      </c>
      <c r="E349" s="208" t="s">
        <v>311</v>
      </c>
      <c r="F349" s="209" t="s">
        <v>312</v>
      </c>
      <c r="G349" s="210" t="s">
        <v>307</v>
      </c>
      <c r="H349" s="211">
        <v>10.464</v>
      </c>
      <c r="I349" s="212"/>
      <c r="J349" s="213">
        <f>ROUND(I349*H349,2)</f>
        <v>0</v>
      </c>
      <c r="K349" s="209" t="s">
        <v>203</v>
      </c>
      <c r="L349" s="43"/>
      <c r="M349" s="214" t="s">
        <v>19</v>
      </c>
      <c r="N349" s="215" t="s">
        <v>47</v>
      </c>
      <c r="O349" s="83"/>
      <c r="P349" s="216">
        <f>O349*H349</f>
        <v>0</v>
      </c>
      <c r="Q349" s="216">
        <v>0</v>
      </c>
      <c r="R349" s="216">
        <f>Q349*H349</f>
        <v>0</v>
      </c>
      <c r="S349" s="216">
        <v>0</v>
      </c>
      <c r="T349" s="217">
        <f>S349*H349</f>
        <v>0</v>
      </c>
      <c r="AR349" s="218" t="s">
        <v>192</v>
      </c>
      <c r="AT349" s="218" t="s">
        <v>127</v>
      </c>
      <c r="AU349" s="218" t="s">
        <v>86</v>
      </c>
      <c r="AY349" s="17" t="s">
        <v>124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7" t="s">
        <v>84</v>
      </c>
      <c r="BK349" s="219">
        <f>ROUND(I349*H349,2)</f>
        <v>0</v>
      </c>
      <c r="BL349" s="17" t="s">
        <v>192</v>
      </c>
      <c r="BM349" s="218" t="s">
        <v>313</v>
      </c>
    </row>
    <row r="350" s="1" customFormat="1">
      <c r="B350" s="38"/>
      <c r="C350" s="39"/>
      <c r="D350" s="220" t="s">
        <v>133</v>
      </c>
      <c r="E350" s="39"/>
      <c r="F350" s="221" t="s">
        <v>314</v>
      </c>
      <c r="G350" s="39"/>
      <c r="H350" s="39"/>
      <c r="I350" s="131"/>
      <c r="J350" s="39"/>
      <c r="K350" s="39"/>
      <c r="L350" s="43"/>
      <c r="M350" s="222"/>
      <c r="N350" s="83"/>
      <c r="O350" s="83"/>
      <c r="P350" s="83"/>
      <c r="Q350" s="83"/>
      <c r="R350" s="83"/>
      <c r="S350" s="83"/>
      <c r="T350" s="84"/>
      <c r="AT350" s="17" t="s">
        <v>133</v>
      </c>
      <c r="AU350" s="17" t="s">
        <v>86</v>
      </c>
    </row>
    <row r="351" s="1" customFormat="1" ht="24" customHeight="1">
      <c r="B351" s="38"/>
      <c r="C351" s="207" t="s">
        <v>315</v>
      </c>
      <c r="D351" s="207" t="s">
        <v>127</v>
      </c>
      <c r="E351" s="208" t="s">
        <v>316</v>
      </c>
      <c r="F351" s="209" t="s">
        <v>317</v>
      </c>
      <c r="G351" s="210" t="s">
        <v>307</v>
      </c>
      <c r="H351" s="211">
        <v>41.856000000000002</v>
      </c>
      <c r="I351" s="212"/>
      <c r="J351" s="213">
        <f>ROUND(I351*H351,2)</f>
        <v>0</v>
      </c>
      <c r="K351" s="209" t="s">
        <v>203</v>
      </c>
      <c r="L351" s="43"/>
      <c r="M351" s="214" t="s">
        <v>19</v>
      </c>
      <c r="N351" s="215" t="s">
        <v>47</v>
      </c>
      <c r="O351" s="83"/>
      <c r="P351" s="216">
        <f>O351*H351</f>
        <v>0</v>
      </c>
      <c r="Q351" s="216">
        <v>0</v>
      </c>
      <c r="R351" s="216">
        <f>Q351*H351</f>
        <v>0</v>
      </c>
      <c r="S351" s="216">
        <v>0</v>
      </c>
      <c r="T351" s="217">
        <f>S351*H351</f>
        <v>0</v>
      </c>
      <c r="AR351" s="218" t="s">
        <v>192</v>
      </c>
      <c r="AT351" s="218" t="s">
        <v>127</v>
      </c>
      <c r="AU351" s="218" t="s">
        <v>86</v>
      </c>
      <c r="AY351" s="17" t="s">
        <v>124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17" t="s">
        <v>84</v>
      </c>
      <c r="BK351" s="219">
        <f>ROUND(I351*H351,2)</f>
        <v>0</v>
      </c>
      <c r="BL351" s="17" t="s">
        <v>192</v>
      </c>
      <c r="BM351" s="218" t="s">
        <v>318</v>
      </c>
    </row>
    <row r="352" s="1" customFormat="1">
      <c r="B352" s="38"/>
      <c r="C352" s="39"/>
      <c r="D352" s="220" t="s">
        <v>133</v>
      </c>
      <c r="E352" s="39"/>
      <c r="F352" s="221" t="s">
        <v>319</v>
      </c>
      <c r="G352" s="39"/>
      <c r="H352" s="39"/>
      <c r="I352" s="131"/>
      <c r="J352" s="39"/>
      <c r="K352" s="39"/>
      <c r="L352" s="43"/>
      <c r="M352" s="222"/>
      <c r="N352" s="83"/>
      <c r="O352" s="83"/>
      <c r="P352" s="83"/>
      <c r="Q352" s="83"/>
      <c r="R352" s="83"/>
      <c r="S352" s="83"/>
      <c r="T352" s="84"/>
      <c r="AT352" s="17" t="s">
        <v>133</v>
      </c>
      <c r="AU352" s="17" t="s">
        <v>86</v>
      </c>
    </row>
    <row r="353" s="13" customFormat="1">
      <c r="B353" s="233"/>
      <c r="C353" s="234"/>
      <c r="D353" s="220" t="s">
        <v>134</v>
      </c>
      <c r="E353" s="234"/>
      <c r="F353" s="236" t="s">
        <v>320</v>
      </c>
      <c r="G353" s="234"/>
      <c r="H353" s="237">
        <v>41.856000000000002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AT353" s="243" t="s">
        <v>134</v>
      </c>
      <c r="AU353" s="243" t="s">
        <v>86</v>
      </c>
      <c r="AV353" s="13" t="s">
        <v>86</v>
      </c>
      <c r="AW353" s="13" t="s">
        <v>4</v>
      </c>
      <c r="AX353" s="13" t="s">
        <v>84</v>
      </c>
      <c r="AY353" s="243" t="s">
        <v>124</v>
      </c>
    </row>
    <row r="354" s="1" customFormat="1" ht="24" customHeight="1">
      <c r="B354" s="38"/>
      <c r="C354" s="207" t="s">
        <v>321</v>
      </c>
      <c r="D354" s="207" t="s">
        <v>127</v>
      </c>
      <c r="E354" s="208" t="s">
        <v>322</v>
      </c>
      <c r="F354" s="209" t="s">
        <v>323</v>
      </c>
      <c r="G354" s="210" t="s">
        <v>307</v>
      </c>
      <c r="H354" s="211">
        <v>9.6950000000000003</v>
      </c>
      <c r="I354" s="212"/>
      <c r="J354" s="213">
        <f>ROUND(I354*H354,2)</f>
        <v>0</v>
      </c>
      <c r="K354" s="209" t="s">
        <v>203</v>
      </c>
      <c r="L354" s="43"/>
      <c r="M354" s="214" t="s">
        <v>19</v>
      </c>
      <c r="N354" s="215" t="s">
        <v>47</v>
      </c>
      <c r="O354" s="83"/>
      <c r="P354" s="216">
        <f>O354*H354</f>
        <v>0</v>
      </c>
      <c r="Q354" s="216">
        <v>0</v>
      </c>
      <c r="R354" s="216">
        <f>Q354*H354</f>
        <v>0</v>
      </c>
      <c r="S354" s="216">
        <v>0</v>
      </c>
      <c r="T354" s="217">
        <f>S354*H354</f>
        <v>0</v>
      </c>
      <c r="AR354" s="218" t="s">
        <v>192</v>
      </c>
      <c r="AT354" s="218" t="s">
        <v>127</v>
      </c>
      <c r="AU354" s="218" t="s">
        <v>86</v>
      </c>
      <c r="AY354" s="17" t="s">
        <v>124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7" t="s">
        <v>84</v>
      </c>
      <c r="BK354" s="219">
        <f>ROUND(I354*H354,2)</f>
        <v>0</v>
      </c>
      <c r="BL354" s="17" t="s">
        <v>192</v>
      </c>
      <c r="BM354" s="218" t="s">
        <v>324</v>
      </c>
    </row>
    <row r="355" s="1" customFormat="1">
      <c r="B355" s="38"/>
      <c r="C355" s="39"/>
      <c r="D355" s="220" t="s">
        <v>133</v>
      </c>
      <c r="E355" s="39"/>
      <c r="F355" s="221" t="s">
        <v>325</v>
      </c>
      <c r="G355" s="39"/>
      <c r="H355" s="39"/>
      <c r="I355" s="131"/>
      <c r="J355" s="39"/>
      <c r="K355" s="39"/>
      <c r="L355" s="43"/>
      <c r="M355" s="222"/>
      <c r="N355" s="83"/>
      <c r="O355" s="83"/>
      <c r="P355" s="83"/>
      <c r="Q355" s="83"/>
      <c r="R355" s="83"/>
      <c r="S355" s="83"/>
      <c r="T355" s="84"/>
      <c r="AT355" s="17" t="s">
        <v>133</v>
      </c>
      <c r="AU355" s="17" t="s">
        <v>86</v>
      </c>
    </row>
    <row r="356" s="11" customFormat="1" ht="22.8" customHeight="1">
      <c r="B356" s="191"/>
      <c r="C356" s="192"/>
      <c r="D356" s="193" t="s">
        <v>75</v>
      </c>
      <c r="E356" s="205" t="s">
        <v>326</v>
      </c>
      <c r="F356" s="205" t="s">
        <v>327</v>
      </c>
      <c r="G356" s="192"/>
      <c r="H356" s="192"/>
      <c r="I356" s="195"/>
      <c r="J356" s="206">
        <f>BK356</f>
        <v>0</v>
      </c>
      <c r="K356" s="192"/>
      <c r="L356" s="197"/>
      <c r="M356" s="198"/>
      <c r="N356" s="199"/>
      <c r="O356" s="199"/>
      <c r="P356" s="200">
        <f>SUM(P357:P358)</f>
        <v>0</v>
      </c>
      <c r="Q356" s="199"/>
      <c r="R356" s="200">
        <f>SUM(R357:R358)</f>
        <v>0</v>
      </c>
      <c r="S356" s="199"/>
      <c r="T356" s="201">
        <f>SUM(T357:T358)</f>
        <v>0</v>
      </c>
      <c r="AR356" s="202" t="s">
        <v>84</v>
      </c>
      <c r="AT356" s="203" t="s">
        <v>75</v>
      </c>
      <c r="AU356" s="203" t="s">
        <v>84</v>
      </c>
      <c r="AY356" s="202" t="s">
        <v>124</v>
      </c>
      <c r="BK356" s="204">
        <f>SUM(BK357:BK358)</f>
        <v>0</v>
      </c>
    </row>
    <row r="357" s="1" customFormat="1" ht="16.5" customHeight="1">
      <c r="B357" s="38"/>
      <c r="C357" s="207" t="s">
        <v>8</v>
      </c>
      <c r="D357" s="207" t="s">
        <v>127</v>
      </c>
      <c r="E357" s="208" t="s">
        <v>328</v>
      </c>
      <c r="F357" s="209" t="s">
        <v>329</v>
      </c>
      <c r="G357" s="210" t="s">
        <v>307</v>
      </c>
      <c r="H357" s="211">
        <v>5.2960000000000003</v>
      </c>
      <c r="I357" s="212"/>
      <c r="J357" s="213">
        <f>ROUND(I357*H357,2)</f>
        <v>0</v>
      </c>
      <c r="K357" s="209" t="s">
        <v>203</v>
      </c>
      <c r="L357" s="43"/>
      <c r="M357" s="214" t="s">
        <v>19</v>
      </c>
      <c r="N357" s="215" t="s">
        <v>47</v>
      </c>
      <c r="O357" s="83"/>
      <c r="P357" s="216">
        <f>O357*H357</f>
        <v>0</v>
      </c>
      <c r="Q357" s="216">
        <v>0</v>
      </c>
      <c r="R357" s="216">
        <f>Q357*H357</f>
        <v>0</v>
      </c>
      <c r="S357" s="216">
        <v>0</v>
      </c>
      <c r="T357" s="217">
        <f>S357*H357</f>
        <v>0</v>
      </c>
      <c r="AR357" s="218" t="s">
        <v>192</v>
      </c>
      <c r="AT357" s="218" t="s">
        <v>127</v>
      </c>
      <c r="AU357" s="218" t="s">
        <v>86</v>
      </c>
      <c r="AY357" s="17" t="s">
        <v>124</v>
      </c>
      <c r="BE357" s="219">
        <f>IF(N357="základní",J357,0)</f>
        <v>0</v>
      </c>
      <c r="BF357" s="219">
        <f>IF(N357="snížená",J357,0)</f>
        <v>0</v>
      </c>
      <c r="BG357" s="219">
        <f>IF(N357="zákl. přenesená",J357,0)</f>
        <v>0</v>
      </c>
      <c r="BH357" s="219">
        <f>IF(N357="sníž. přenesená",J357,0)</f>
        <v>0</v>
      </c>
      <c r="BI357" s="219">
        <f>IF(N357="nulová",J357,0)</f>
        <v>0</v>
      </c>
      <c r="BJ357" s="17" t="s">
        <v>84</v>
      </c>
      <c r="BK357" s="219">
        <f>ROUND(I357*H357,2)</f>
        <v>0</v>
      </c>
      <c r="BL357" s="17" t="s">
        <v>192</v>
      </c>
      <c r="BM357" s="218" t="s">
        <v>330</v>
      </c>
    </row>
    <row r="358" s="1" customFormat="1">
      <c r="B358" s="38"/>
      <c r="C358" s="39"/>
      <c r="D358" s="220" t="s">
        <v>133</v>
      </c>
      <c r="E358" s="39"/>
      <c r="F358" s="221" t="s">
        <v>331</v>
      </c>
      <c r="G358" s="39"/>
      <c r="H358" s="39"/>
      <c r="I358" s="131"/>
      <c r="J358" s="39"/>
      <c r="K358" s="39"/>
      <c r="L358" s="43"/>
      <c r="M358" s="222"/>
      <c r="N358" s="83"/>
      <c r="O358" s="83"/>
      <c r="P358" s="83"/>
      <c r="Q358" s="83"/>
      <c r="R358" s="83"/>
      <c r="S358" s="83"/>
      <c r="T358" s="84"/>
      <c r="AT358" s="17" t="s">
        <v>133</v>
      </c>
      <c r="AU358" s="17" t="s">
        <v>86</v>
      </c>
    </row>
    <row r="359" s="11" customFormat="1" ht="25.92" customHeight="1">
      <c r="B359" s="191"/>
      <c r="C359" s="192"/>
      <c r="D359" s="193" t="s">
        <v>75</v>
      </c>
      <c r="E359" s="194" t="s">
        <v>332</v>
      </c>
      <c r="F359" s="194" t="s">
        <v>333</v>
      </c>
      <c r="G359" s="192"/>
      <c r="H359" s="192"/>
      <c r="I359" s="195"/>
      <c r="J359" s="196">
        <f>BK359</f>
        <v>0</v>
      </c>
      <c r="K359" s="192"/>
      <c r="L359" s="197"/>
      <c r="M359" s="198"/>
      <c r="N359" s="199"/>
      <c r="O359" s="199"/>
      <c r="P359" s="200">
        <f>SUM(P360:P367)</f>
        <v>0</v>
      </c>
      <c r="Q359" s="199"/>
      <c r="R359" s="200">
        <f>SUM(R360:R367)</f>
        <v>0</v>
      </c>
      <c r="S359" s="199"/>
      <c r="T359" s="201">
        <f>SUM(T360:T367)</f>
        <v>0</v>
      </c>
      <c r="AR359" s="202" t="s">
        <v>84</v>
      </c>
      <c r="AT359" s="203" t="s">
        <v>75</v>
      </c>
      <c r="AU359" s="203" t="s">
        <v>76</v>
      </c>
      <c r="AY359" s="202" t="s">
        <v>124</v>
      </c>
      <c r="BK359" s="204">
        <f>SUM(BK360:BK367)</f>
        <v>0</v>
      </c>
    </row>
    <row r="360" s="1" customFormat="1" ht="24" customHeight="1">
      <c r="B360" s="38"/>
      <c r="C360" s="207" t="s">
        <v>131</v>
      </c>
      <c r="D360" s="207" t="s">
        <v>127</v>
      </c>
      <c r="E360" s="208" t="s">
        <v>334</v>
      </c>
      <c r="F360" s="209" t="s">
        <v>335</v>
      </c>
      <c r="G360" s="210" t="s">
        <v>336</v>
      </c>
      <c r="H360" s="211">
        <v>1</v>
      </c>
      <c r="I360" s="212"/>
      <c r="J360" s="213">
        <f>ROUND(I360*H360,2)</f>
        <v>0</v>
      </c>
      <c r="K360" s="209" t="s">
        <v>19</v>
      </c>
      <c r="L360" s="43"/>
      <c r="M360" s="214" t="s">
        <v>19</v>
      </c>
      <c r="N360" s="215" t="s">
        <v>47</v>
      </c>
      <c r="O360" s="83"/>
      <c r="P360" s="216">
        <f>O360*H360</f>
        <v>0</v>
      </c>
      <c r="Q360" s="216">
        <v>0</v>
      </c>
      <c r="R360" s="216">
        <f>Q360*H360</f>
        <v>0</v>
      </c>
      <c r="S360" s="216">
        <v>0</v>
      </c>
      <c r="T360" s="217">
        <f>S360*H360</f>
        <v>0</v>
      </c>
      <c r="AR360" s="218" t="s">
        <v>192</v>
      </c>
      <c r="AT360" s="218" t="s">
        <v>127</v>
      </c>
      <c r="AU360" s="218" t="s">
        <v>84</v>
      </c>
      <c r="AY360" s="17" t="s">
        <v>124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17" t="s">
        <v>84</v>
      </c>
      <c r="BK360" s="219">
        <f>ROUND(I360*H360,2)</f>
        <v>0</v>
      </c>
      <c r="BL360" s="17" t="s">
        <v>192</v>
      </c>
      <c r="BM360" s="218" t="s">
        <v>337</v>
      </c>
    </row>
    <row r="361" s="1" customFormat="1">
      <c r="B361" s="38"/>
      <c r="C361" s="39"/>
      <c r="D361" s="220" t="s">
        <v>133</v>
      </c>
      <c r="E361" s="39"/>
      <c r="F361" s="221" t="s">
        <v>335</v>
      </c>
      <c r="G361" s="39"/>
      <c r="H361" s="39"/>
      <c r="I361" s="131"/>
      <c r="J361" s="39"/>
      <c r="K361" s="39"/>
      <c r="L361" s="43"/>
      <c r="M361" s="222"/>
      <c r="N361" s="83"/>
      <c r="O361" s="83"/>
      <c r="P361" s="83"/>
      <c r="Q361" s="83"/>
      <c r="R361" s="83"/>
      <c r="S361" s="83"/>
      <c r="T361" s="84"/>
      <c r="AT361" s="17" t="s">
        <v>133</v>
      </c>
      <c r="AU361" s="17" t="s">
        <v>84</v>
      </c>
    </row>
    <row r="362" s="1" customFormat="1" ht="24" customHeight="1">
      <c r="B362" s="38"/>
      <c r="C362" s="207" t="s">
        <v>338</v>
      </c>
      <c r="D362" s="207" t="s">
        <v>127</v>
      </c>
      <c r="E362" s="208" t="s">
        <v>339</v>
      </c>
      <c r="F362" s="209" t="s">
        <v>340</v>
      </c>
      <c r="G362" s="210" t="s">
        <v>341</v>
      </c>
      <c r="H362" s="211">
        <v>1</v>
      </c>
      <c r="I362" s="212"/>
      <c r="J362" s="213">
        <f>ROUND(I362*H362,2)</f>
        <v>0</v>
      </c>
      <c r="K362" s="209" t="s">
        <v>19</v>
      </c>
      <c r="L362" s="43"/>
      <c r="M362" s="214" t="s">
        <v>19</v>
      </c>
      <c r="N362" s="215" t="s">
        <v>47</v>
      </c>
      <c r="O362" s="83"/>
      <c r="P362" s="216">
        <f>O362*H362</f>
        <v>0</v>
      </c>
      <c r="Q362" s="216">
        <v>0</v>
      </c>
      <c r="R362" s="216">
        <f>Q362*H362</f>
        <v>0</v>
      </c>
      <c r="S362" s="216">
        <v>0</v>
      </c>
      <c r="T362" s="217">
        <f>S362*H362</f>
        <v>0</v>
      </c>
      <c r="AR362" s="218" t="s">
        <v>192</v>
      </c>
      <c r="AT362" s="218" t="s">
        <v>127</v>
      </c>
      <c r="AU362" s="218" t="s">
        <v>84</v>
      </c>
      <c r="AY362" s="17" t="s">
        <v>124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17" t="s">
        <v>84</v>
      </c>
      <c r="BK362" s="219">
        <f>ROUND(I362*H362,2)</f>
        <v>0</v>
      </c>
      <c r="BL362" s="17" t="s">
        <v>192</v>
      </c>
      <c r="BM362" s="218" t="s">
        <v>342</v>
      </c>
    </row>
    <row r="363" s="1" customFormat="1">
      <c r="B363" s="38"/>
      <c r="C363" s="39"/>
      <c r="D363" s="220" t="s">
        <v>133</v>
      </c>
      <c r="E363" s="39"/>
      <c r="F363" s="221" t="s">
        <v>340</v>
      </c>
      <c r="G363" s="39"/>
      <c r="H363" s="39"/>
      <c r="I363" s="131"/>
      <c r="J363" s="39"/>
      <c r="K363" s="39"/>
      <c r="L363" s="43"/>
      <c r="M363" s="222"/>
      <c r="N363" s="83"/>
      <c r="O363" s="83"/>
      <c r="P363" s="83"/>
      <c r="Q363" s="83"/>
      <c r="R363" s="83"/>
      <c r="S363" s="83"/>
      <c r="T363" s="84"/>
      <c r="AT363" s="17" t="s">
        <v>133</v>
      </c>
      <c r="AU363" s="17" t="s">
        <v>84</v>
      </c>
    </row>
    <row r="364" s="1" customFormat="1" ht="16.5" customHeight="1">
      <c r="B364" s="38"/>
      <c r="C364" s="207" t="s">
        <v>343</v>
      </c>
      <c r="D364" s="207" t="s">
        <v>127</v>
      </c>
      <c r="E364" s="208" t="s">
        <v>344</v>
      </c>
      <c r="F364" s="209" t="s">
        <v>345</v>
      </c>
      <c r="G364" s="210" t="s">
        <v>346</v>
      </c>
      <c r="H364" s="211">
        <v>1</v>
      </c>
      <c r="I364" s="212"/>
      <c r="J364" s="213">
        <f>ROUND(I364*H364,2)</f>
        <v>0</v>
      </c>
      <c r="K364" s="209" t="s">
        <v>19</v>
      </c>
      <c r="L364" s="43"/>
      <c r="M364" s="214" t="s">
        <v>19</v>
      </c>
      <c r="N364" s="215" t="s">
        <v>47</v>
      </c>
      <c r="O364" s="83"/>
      <c r="P364" s="216">
        <f>O364*H364</f>
        <v>0</v>
      </c>
      <c r="Q364" s="216">
        <v>0</v>
      </c>
      <c r="R364" s="216">
        <f>Q364*H364</f>
        <v>0</v>
      </c>
      <c r="S364" s="216">
        <v>0</v>
      </c>
      <c r="T364" s="217">
        <f>S364*H364</f>
        <v>0</v>
      </c>
      <c r="AR364" s="218" t="s">
        <v>192</v>
      </c>
      <c r="AT364" s="218" t="s">
        <v>127</v>
      </c>
      <c r="AU364" s="218" t="s">
        <v>84</v>
      </c>
      <c r="AY364" s="17" t="s">
        <v>124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17" t="s">
        <v>84</v>
      </c>
      <c r="BK364" s="219">
        <f>ROUND(I364*H364,2)</f>
        <v>0</v>
      </c>
      <c r="BL364" s="17" t="s">
        <v>192</v>
      </c>
      <c r="BM364" s="218" t="s">
        <v>347</v>
      </c>
    </row>
    <row r="365" s="1" customFormat="1">
      <c r="B365" s="38"/>
      <c r="C365" s="39"/>
      <c r="D365" s="220" t="s">
        <v>133</v>
      </c>
      <c r="E365" s="39"/>
      <c r="F365" s="221" t="s">
        <v>345</v>
      </c>
      <c r="G365" s="39"/>
      <c r="H365" s="39"/>
      <c r="I365" s="131"/>
      <c r="J365" s="39"/>
      <c r="K365" s="39"/>
      <c r="L365" s="43"/>
      <c r="M365" s="222"/>
      <c r="N365" s="83"/>
      <c r="O365" s="83"/>
      <c r="P365" s="83"/>
      <c r="Q365" s="83"/>
      <c r="R365" s="83"/>
      <c r="S365" s="83"/>
      <c r="T365" s="84"/>
      <c r="AT365" s="17" t="s">
        <v>133</v>
      </c>
      <c r="AU365" s="17" t="s">
        <v>84</v>
      </c>
    </row>
    <row r="366" s="1" customFormat="1" ht="24" customHeight="1">
      <c r="B366" s="38"/>
      <c r="C366" s="207" t="s">
        <v>348</v>
      </c>
      <c r="D366" s="207" t="s">
        <v>127</v>
      </c>
      <c r="E366" s="208" t="s">
        <v>349</v>
      </c>
      <c r="F366" s="209" t="s">
        <v>350</v>
      </c>
      <c r="G366" s="210" t="s">
        <v>351</v>
      </c>
      <c r="H366" s="211">
        <v>1</v>
      </c>
      <c r="I366" s="212"/>
      <c r="J366" s="213">
        <f>ROUND(I366*H366,2)</f>
        <v>0</v>
      </c>
      <c r="K366" s="209" t="s">
        <v>19</v>
      </c>
      <c r="L366" s="43"/>
      <c r="M366" s="214" t="s">
        <v>19</v>
      </c>
      <c r="N366" s="215" t="s">
        <v>47</v>
      </c>
      <c r="O366" s="83"/>
      <c r="P366" s="216">
        <f>O366*H366</f>
        <v>0</v>
      </c>
      <c r="Q366" s="216">
        <v>0</v>
      </c>
      <c r="R366" s="216">
        <f>Q366*H366</f>
        <v>0</v>
      </c>
      <c r="S366" s="216">
        <v>0</v>
      </c>
      <c r="T366" s="217">
        <f>S366*H366</f>
        <v>0</v>
      </c>
      <c r="AR366" s="218" t="s">
        <v>192</v>
      </c>
      <c r="AT366" s="218" t="s">
        <v>127</v>
      </c>
      <c r="AU366" s="218" t="s">
        <v>84</v>
      </c>
      <c r="AY366" s="17" t="s">
        <v>124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17" t="s">
        <v>84</v>
      </c>
      <c r="BK366" s="219">
        <f>ROUND(I366*H366,2)</f>
        <v>0</v>
      </c>
      <c r="BL366" s="17" t="s">
        <v>192</v>
      </c>
      <c r="BM366" s="218" t="s">
        <v>352</v>
      </c>
    </row>
    <row r="367" s="1" customFormat="1">
      <c r="B367" s="38"/>
      <c r="C367" s="39"/>
      <c r="D367" s="220" t="s">
        <v>133</v>
      </c>
      <c r="E367" s="39"/>
      <c r="F367" s="221" t="s">
        <v>350</v>
      </c>
      <c r="G367" s="39"/>
      <c r="H367" s="39"/>
      <c r="I367" s="131"/>
      <c r="J367" s="39"/>
      <c r="K367" s="39"/>
      <c r="L367" s="43"/>
      <c r="M367" s="222"/>
      <c r="N367" s="83"/>
      <c r="O367" s="83"/>
      <c r="P367" s="83"/>
      <c r="Q367" s="83"/>
      <c r="R367" s="83"/>
      <c r="S367" s="83"/>
      <c r="T367" s="84"/>
      <c r="AT367" s="17" t="s">
        <v>133</v>
      </c>
      <c r="AU367" s="17" t="s">
        <v>84</v>
      </c>
    </row>
    <row r="368" s="11" customFormat="1" ht="25.92" customHeight="1">
      <c r="B368" s="191"/>
      <c r="C368" s="192"/>
      <c r="D368" s="193" t="s">
        <v>75</v>
      </c>
      <c r="E368" s="194" t="s">
        <v>353</v>
      </c>
      <c r="F368" s="194" t="s">
        <v>354</v>
      </c>
      <c r="G368" s="192"/>
      <c r="H368" s="192"/>
      <c r="I368" s="195"/>
      <c r="J368" s="196">
        <f>BK368</f>
        <v>0</v>
      </c>
      <c r="K368" s="192"/>
      <c r="L368" s="197"/>
      <c r="M368" s="198"/>
      <c r="N368" s="199"/>
      <c r="O368" s="199"/>
      <c r="P368" s="200">
        <f>P369+P376+P425+P474+P511+P539</f>
        <v>0</v>
      </c>
      <c r="Q368" s="199"/>
      <c r="R368" s="200">
        <f>R369+R376+R425+R474+R511+R539</f>
        <v>1.7710677399999999</v>
      </c>
      <c r="S368" s="199"/>
      <c r="T368" s="201">
        <f>T369+T376+T425+T474+T511+T539</f>
        <v>1.0758908999999999</v>
      </c>
      <c r="AR368" s="202" t="s">
        <v>86</v>
      </c>
      <c r="AT368" s="203" t="s">
        <v>75</v>
      </c>
      <c r="AU368" s="203" t="s">
        <v>76</v>
      </c>
      <c r="AY368" s="202" t="s">
        <v>124</v>
      </c>
      <c r="BK368" s="204">
        <f>BK369+BK376+BK425+BK474+BK511+BK539</f>
        <v>0</v>
      </c>
    </row>
    <row r="369" s="11" customFormat="1" ht="22.8" customHeight="1">
      <c r="B369" s="191"/>
      <c r="C369" s="192"/>
      <c r="D369" s="193" t="s">
        <v>75</v>
      </c>
      <c r="E369" s="205" t="s">
        <v>355</v>
      </c>
      <c r="F369" s="205" t="s">
        <v>356</v>
      </c>
      <c r="G369" s="192"/>
      <c r="H369" s="192"/>
      <c r="I369" s="195"/>
      <c r="J369" s="206">
        <f>BK369</f>
        <v>0</v>
      </c>
      <c r="K369" s="192"/>
      <c r="L369" s="197"/>
      <c r="M369" s="198"/>
      <c r="N369" s="199"/>
      <c r="O369" s="199"/>
      <c r="P369" s="200">
        <f>SUM(P370:P375)</f>
        <v>0</v>
      </c>
      <c r="Q369" s="199"/>
      <c r="R369" s="200">
        <f>SUM(R370:R375)</f>
        <v>0.00050000000000000001</v>
      </c>
      <c r="S369" s="199"/>
      <c r="T369" s="201">
        <f>SUM(T370:T375)</f>
        <v>0.1235</v>
      </c>
      <c r="AR369" s="202" t="s">
        <v>86</v>
      </c>
      <c r="AT369" s="203" t="s">
        <v>75</v>
      </c>
      <c r="AU369" s="203" t="s">
        <v>84</v>
      </c>
      <c r="AY369" s="202" t="s">
        <v>124</v>
      </c>
      <c r="BK369" s="204">
        <f>SUM(BK370:BK375)</f>
        <v>0</v>
      </c>
    </row>
    <row r="370" s="1" customFormat="1" ht="24" customHeight="1">
      <c r="B370" s="38"/>
      <c r="C370" s="207" t="s">
        <v>357</v>
      </c>
      <c r="D370" s="207" t="s">
        <v>127</v>
      </c>
      <c r="E370" s="208" t="s">
        <v>358</v>
      </c>
      <c r="F370" s="209" t="s">
        <v>359</v>
      </c>
      <c r="G370" s="210" t="s">
        <v>341</v>
      </c>
      <c r="H370" s="211">
        <v>10</v>
      </c>
      <c r="I370" s="212"/>
      <c r="J370" s="213">
        <f>ROUND(I370*H370,2)</f>
        <v>0</v>
      </c>
      <c r="K370" s="209" t="s">
        <v>19</v>
      </c>
      <c r="L370" s="43"/>
      <c r="M370" s="214" t="s">
        <v>19</v>
      </c>
      <c r="N370" s="215" t="s">
        <v>47</v>
      </c>
      <c r="O370" s="83"/>
      <c r="P370" s="216">
        <f>O370*H370</f>
        <v>0</v>
      </c>
      <c r="Q370" s="216">
        <v>5.0000000000000002E-05</v>
      </c>
      <c r="R370" s="216">
        <f>Q370*H370</f>
        <v>0.00050000000000000001</v>
      </c>
      <c r="S370" s="216">
        <v>0.01235</v>
      </c>
      <c r="T370" s="217">
        <f>S370*H370</f>
        <v>0.1235</v>
      </c>
      <c r="AR370" s="218" t="s">
        <v>131</v>
      </c>
      <c r="AT370" s="218" t="s">
        <v>127</v>
      </c>
      <c r="AU370" s="218" t="s">
        <v>86</v>
      </c>
      <c r="AY370" s="17" t="s">
        <v>124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17" t="s">
        <v>84</v>
      </c>
      <c r="BK370" s="219">
        <f>ROUND(I370*H370,2)</f>
        <v>0</v>
      </c>
      <c r="BL370" s="17" t="s">
        <v>131</v>
      </c>
      <c r="BM370" s="218" t="s">
        <v>360</v>
      </c>
    </row>
    <row r="371" s="1" customFormat="1">
      <c r="B371" s="38"/>
      <c r="C371" s="39"/>
      <c r="D371" s="220" t="s">
        <v>133</v>
      </c>
      <c r="E371" s="39"/>
      <c r="F371" s="221" t="s">
        <v>361</v>
      </c>
      <c r="G371" s="39"/>
      <c r="H371" s="39"/>
      <c r="I371" s="131"/>
      <c r="J371" s="39"/>
      <c r="K371" s="39"/>
      <c r="L371" s="43"/>
      <c r="M371" s="222"/>
      <c r="N371" s="83"/>
      <c r="O371" s="83"/>
      <c r="P371" s="83"/>
      <c r="Q371" s="83"/>
      <c r="R371" s="83"/>
      <c r="S371" s="83"/>
      <c r="T371" s="84"/>
      <c r="AT371" s="17" t="s">
        <v>133</v>
      </c>
      <c r="AU371" s="17" t="s">
        <v>86</v>
      </c>
    </row>
    <row r="372" s="1" customFormat="1" ht="16.5" customHeight="1">
      <c r="B372" s="38"/>
      <c r="C372" s="207" t="s">
        <v>7</v>
      </c>
      <c r="D372" s="207" t="s">
        <v>127</v>
      </c>
      <c r="E372" s="208" t="s">
        <v>362</v>
      </c>
      <c r="F372" s="209" t="s">
        <v>363</v>
      </c>
      <c r="G372" s="210" t="s">
        <v>351</v>
      </c>
      <c r="H372" s="211">
        <v>1</v>
      </c>
      <c r="I372" s="212"/>
      <c r="J372" s="213">
        <f>ROUND(I372*H372,2)</f>
        <v>0</v>
      </c>
      <c r="K372" s="209" t="s">
        <v>19</v>
      </c>
      <c r="L372" s="43"/>
      <c r="M372" s="214" t="s">
        <v>19</v>
      </c>
      <c r="N372" s="215" t="s">
        <v>47</v>
      </c>
      <c r="O372" s="83"/>
      <c r="P372" s="216">
        <f>O372*H372</f>
        <v>0</v>
      </c>
      <c r="Q372" s="216">
        <v>0</v>
      </c>
      <c r="R372" s="216">
        <f>Q372*H372</f>
        <v>0</v>
      </c>
      <c r="S372" s="216">
        <v>0</v>
      </c>
      <c r="T372" s="217">
        <f>S372*H372</f>
        <v>0</v>
      </c>
      <c r="AR372" s="218" t="s">
        <v>131</v>
      </c>
      <c r="AT372" s="218" t="s">
        <v>127</v>
      </c>
      <c r="AU372" s="218" t="s">
        <v>86</v>
      </c>
      <c r="AY372" s="17" t="s">
        <v>124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17" t="s">
        <v>84</v>
      </c>
      <c r="BK372" s="219">
        <f>ROUND(I372*H372,2)</f>
        <v>0</v>
      </c>
      <c r="BL372" s="17" t="s">
        <v>131</v>
      </c>
      <c r="BM372" s="218" t="s">
        <v>364</v>
      </c>
    </row>
    <row r="373" s="1" customFormat="1">
      <c r="B373" s="38"/>
      <c r="C373" s="39"/>
      <c r="D373" s="220" t="s">
        <v>133</v>
      </c>
      <c r="E373" s="39"/>
      <c r="F373" s="221" t="s">
        <v>363</v>
      </c>
      <c r="G373" s="39"/>
      <c r="H373" s="39"/>
      <c r="I373" s="131"/>
      <c r="J373" s="39"/>
      <c r="K373" s="39"/>
      <c r="L373" s="43"/>
      <c r="M373" s="222"/>
      <c r="N373" s="83"/>
      <c r="O373" s="83"/>
      <c r="P373" s="83"/>
      <c r="Q373" s="83"/>
      <c r="R373" s="83"/>
      <c r="S373" s="83"/>
      <c r="T373" s="84"/>
      <c r="AT373" s="17" t="s">
        <v>133</v>
      </c>
      <c r="AU373" s="17" t="s">
        <v>86</v>
      </c>
    </row>
    <row r="374" s="1" customFormat="1" ht="24" customHeight="1">
      <c r="B374" s="38"/>
      <c r="C374" s="207" t="s">
        <v>365</v>
      </c>
      <c r="D374" s="207" t="s">
        <v>127</v>
      </c>
      <c r="E374" s="208" t="s">
        <v>366</v>
      </c>
      <c r="F374" s="209" t="s">
        <v>367</v>
      </c>
      <c r="G374" s="210" t="s">
        <v>368</v>
      </c>
      <c r="H374" s="255"/>
      <c r="I374" s="212"/>
      <c r="J374" s="213">
        <f>ROUND(I374*H374,2)</f>
        <v>0</v>
      </c>
      <c r="K374" s="209" t="s">
        <v>203</v>
      </c>
      <c r="L374" s="43"/>
      <c r="M374" s="214" t="s">
        <v>19</v>
      </c>
      <c r="N374" s="215" t="s">
        <v>47</v>
      </c>
      <c r="O374" s="83"/>
      <c r="P374" s="216">
        <f>O374*H374</f>
        <v>0</v>
      </c>
      <c r="Q374" s="216">
        <v>0</v>
      </c>
      <c r="R374" s="216">
        <f>Q374*H374</f>
        <v>0</v>
      </c>
      <c r="S374" s="216">
        <v>0</v>
      </c>
      <c r="T374" s="217">
        <f>S374*H374</f>
        <v>0</v>
      </c>
      <c r="AR374" s="218" t="s">
        <v>131</v>
      </c>
      <c r="AT374" s="218" t="s">
        <v>127</v>
      </c>
      <c r="AU374" s="218" t="s">
        <v>86</v>
      </c>
      <c r="AY374" s="17" t="s">
        <v>124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17" t="s">
        <v>84</v>
      </c>
      <c r="BK374" s="219">
        <f>ROUND(I374*H374,2)</f>
        <v>0</v>
      </c>
      <c r="BL374" s="17" t="s">
        <v>131</v>
      </c>
      <c r="BM374" s="218" t="s">
        <v>369</v>
      </c>
    </row>
    <row r="375" s="1" customFormat="1">
      <c r="B375" s="38"/>
      <c r="C375" s="39"/>
      <c r="D375" s="220" t="s">
        <v>133</v>
      </c>
      <c r="E375" s="39"/>
      <c r="F375" s="221" t="s">
        <v>370</v>
      </c>
      <c r="G375" s="39"/>
      <c r="H375" s="39"/>
      <c r="I375" s="131"/>
      <c r="J375" s="39"/>
      <c r="K375" s="39"/>
      <c r="L375" s="43"/>
      <c r="M375" s="222"/>
      <c r="N375" s="83"/>
      <c r="O375" s="83"/>
      <c r="P375" s="83"/>
      <c r="Q375" s="83"/>
      <c r="R375" s="83"/>
      <c r="S375" s="83"/>
      <c r="T375" s="84"/>
      <c r="AT375" s="17" t="s">
        <v>133</v>
      </c>
      <c r="AU375" s="17" t="s">
        <v>86</v>
      </c>
    </row>
    <row r="376" s="11" customFormat="1" ht="22.8" customHeight="1">
      <c r="B376" s="191"/>
      <c r="C376" s="192"/>
      <c r="D376" s="193" t="s">
        <v>75</v>
      </c>
      <c r="E376" s="205" t="s">
        <v>371</v>
      </c>
      <c r="F376" s="205" t="s">
        <v>372</v>
      </c>
      <c r="G376" s="192"/>
      <c r="H376" s="192"/>
      <c r="I376" s="195"/>
      <c r="J376" s="206">
        <f>BK376</f>
        <v>0</v>
      </c>
      <c r="K376" s="192"/>
      <c r="L376" s="197"/>
      <c r="M376" s="198"/>
      <c r="N376" s="199"/>
      <c r="O376" s="199"/>
      <c r="P376" s="200">
        <f>SUM(P377:P424)</f>
        <v>0</v>
      </c>
      <c r="Q376" s="199"/>
      <c r="R376" s="200">
        <f>SUM(R377:R424)</f>
        <v>0</v>
      </c>
      <c r="S376" s="199"/>
      <c r="T376" s="201">
        <f>SUM(T377:T424)</f>
        <v>0.72599999999999998</v>
      </c>
      <c r="AR376" s="202" t="s">
        <v>86</v>
      </c>
      <c r="AT376" s="203" t="s">
        <v>75</v>
      </c>
      <c r="AU376" s="203" t="s">
        <v>84</v>
      </c>
      <c r="AY376" s="202" t="s">
        <v>124</v>
      </c>
      <c r="BK376" s="204">
        <f>SUM(BK377:BK424)</f>
        <v>0</v>
      </c>
    </row>
    <row r="377" s="1" customFormat="1" ht="16.5" customHeight="1">
      <c r="B377" s="38"/>
      <c r="C377" s="207" t="s">
        <v>373</v>
      </c>
      <c r="D377" s="207" t="s">
        <v>127</v>
      </c>
      <c r="E377" s="208" t="s">
        <v>374</v>
      </c>
      <c r="F377" s="209" t="s">
        <v>375</v>
      </c>
      <c r="G377" s="210" t="s">
        <v>280</v>
      </c>
      <c r="H377" s="211">
        <v>4</v>
      </c>
      <c r="I377" s="212"/>
      <c r="J377" s="213">
        <f>ROUND(I377*H377,2)</f>
        <v>0</v>
      </c>
      <c r="K377" s="209" t="s">
        <v>203</v>
      </c>
      <c r="L377" s="43"/>
      <c r="M377" s="214" t="s">
        <v>19</v>
      </c>
      <c r="N377" s="215" t="s">
        <v>47</v>
      </c>
      <c r="O377" s="83"/>
      <c r="P377" s="216">
        <f>O377*H377</f>
        <v>0</v>
      </c>
      <c r="Q377" s="216">
        <v>0</v>
      </c>
      <c r="R377" s="216">
        <f>Q377*H377</f>
        <v>0</v>
      </c>
      <c r="S377" s="216">
        <v>0</v>
      </c>
      <c r="T377" s="217">
        <f>S377*H377</f>
        <v>0</v>
      </c>
      <c r="AR377" s="218" t="s">
        <v>131</v>
      </c>
      <c r="AT377" s="218" t="s">
        <v>127</v>
      </c>
      <c r="AU377" s="218" t="s">
        <v>86</v>
      </c>
      <c r="AY377" s="17" t="s">
        <v>124</v>
      </c>
      <c r="BE377" s="219">
        <f>IF(N377="základní",J377,0)</f>
        <v>0</v>
      </c>
      <c r="BF377" s="219">
        <f>IF(N377="snížená",J377,0)</f>
        <v>0</v>
      </c>
      <c r="BG377" s="219">
        <f>IF(N377="zákl. přenesená",J377,0)</f>
        <v>0</v>
      </c>
      <c r="BH377" s="219">
        <f>IF(N377="sníž. přenesená",J377,0)</f>
        <v>0</v>
      </c>
      <c r="BI377" s="219">
        <f>IF(N377="nulová",J377,0)</f>
        <v>0</v>
      </c>
      <c r="BJ377" s="17" t="s">
        <v>84</v>
      </c>
      <c r="BK377" s="219">
        <f>ROUND(I377*H377,2)</f>
        <v>0</v>
      </c>
      <c r="BL377" s="17" t="s">
        <v>131</v>
      </c>
      <c r="BM377" s="218" t="s">
        <v>376</v>
      </c>
    </row>
    <row r="378" s="1" customFormat="1">
      <c r="B378" s="38"/>
      <c r="C378" s="39"/>
      <c r="D378" s="220" t="s">
        <v>133</v>
      </c>
      <c r="E378" s="39"/>
      <c r="F378" s="221" t="s">
        <v>377</v>
      </c>
      <c r="G378" s="39"/>
      <c r="H378" s="39"/>
      <c r="I378" s="131"/>
      <c r="J378" s="39"/>
      <c r="K378" s="39"/>
      <c r="L378" s="43"/>
      <c r="M378" s="222"/>
      <c r="N378" s="83"/>
      <c r="O378" s="83"/>
      <c r="P378" s="83"/>
      <c r="Q378" s="83"/>
      <c r="R378" s="83"/>
      <c r="S378" s="83"/>
      <c r="T378" s="84"/>
      <c r="AT378" s="17" t="s">
        <v>133</v>
      </c>
      <c r="AU378" s="17" t="s">
        <v>86</v>
      </c>
    </row>
    <row r="379" s="13" customFormat="1">
      <c r="B379" s="233"/>
      <c r="C379" s="234"/>
      <c r="D379" s="220" t="s">
        <v>134</v>
      </c>
      <c r="E379" s="235" t="s">
        <v>19</v>
      </c>
      <c r="F379" s="236" t="s">
        <v>378</v>
      </c>
      <c r="G379" s="234"/>
      <c r="H379" s="237">
        <v>2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AT379" s="243" t="s">
        <v>134</v>
      </c>
      <c r="AU379" s="243" t="s">
        <v>86</v>
      </c>
      <c r="AV379" s="13" t="s">
        <v>86</v>
      </c>
      <c r="AW379" s="13" t="s">
        <v>37</v>
      </c>
      <c r="AX379" s="13" t="s">
        <v>76</v>
      </c>
      <c r="AY379" s="243" t="s">
        <v>124</v>
      </c>
    </row>
    <row r="380" s="13" customFormat="1">
      <c r="B380" s="233"/>
      <c r="C380" s="234"/>
      <c r="D380" s="220" t="s">
        <v>134</v>
      </c>
      <c r="E380" s="235" t="s">
        <v>19</v>
      </c>
      <c r="F380" s="236" t="s">
        <v>379</v>
      </c>
      <c r="G380" s="234"/>
      <c r="H380" s="237">
        <v>2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AT380" s="243" t="s">
        <v>134</v>
      </c>
      <c r="AU380" s="243" t="s">
        <v>86</v>
      </c>
      <c r="AV380" s="13" t="s">
        <v>86</v>
      </c>
      <c r="AW380" s="13" t="s">
        <v>37</v>
      </c>
      <c r="AX380" s="13" t="s">
        <v>76</v>
      </c>
      <c r="AY380" s="243" t="s">
        <v>124</v>
      </c>
    </row>
    <row r="381" s="14" customFormat="1">
      <c r="B381" s="244"/>
      <c r="C381" s="245"/>
      <c r="D381" s="220" t="s">
        <v>134</v>
      </c>
      <c r="E381" s="246" t="s">
        <v>19</v>
      </c>
      <c r="F381" s="247" t="s">
        <v>191</v>
      </c>
      <c r="G381" s="245"/>
      <c r="H381" s="248">
        <v>4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AT381" s="254" t="s">
        <v>134</v>
      </c>
      <c r="AU381" s="254" t="s">
        <v>86</v>
      </c>
      <c r="AV381" s="14" t="s">
        <v>192</v>
      </c>
      <c r="AW381" s="14" t="s">
        <v>37</v>
      </c>
      <c r="AX381" s="14" t="s">
        <v>84</v>
      </c>
      <c r="AY381" s="254" t="s">
        <v>124</v>
      </c>
    </row>
    <row r="382" s="1" customFormat="1" ht="16.5" customHeight="1">
      <c r="B382" s="38"/>
      <c r="C382" s="256" t="s">
        <v>380</v>
      </c>
      <c r="D382" s="256" t="s">
        <v>381</v>
      </c>
      <c r="E382" s="257" t="s">
        <v>382</v>
      </c>
      <c r="F382" s="258" t="s">
        <v>383</v>
      </c>
      <c r="G382" s="259" t="s">
        <v>341</v>
      </c>
      <c r="H382" s="260">
        <v>4</v>
      </c>
      <c r="I382" s="261"/>
      <c r="J382" s="262">
        <f>ROUND(I382*H382,2)</f>
        <v>0</v>
      </c>
      <c r="K382" s="258" t="s">
        <v>19</v>
      </c>
      <c r="L382" s="263"/>
      <c r="M382" s="264" t="s">
        <v>19</v>
      </c>
      <c r="N382" s="265" t="s">
        <v>47</v>
      </c>
      <c r="O382" s="83"/>
      <c r="P382" s="216">
        <f>O382*H382</f>
        <v>0</v>
      </c>
      <c r="Q382" s="216">
        <v>0</v>
      </c>
      <c r="R382" s="216">
        <f>Q382*H382</f>
        <v>0</v>
      </c>
      <c r="S382" s="216">
        <v>0</v>
      </c>
      <c r="T382" s="217">
        <f>S382*H382</f>
        <v>0</v>
      </c>
      <c r="AR382" s="218" t="s">
        <v>384</v>
      </c>
      <c r="AT382" s="218" t="s">
        <v>381</v>
      </c>
      <c r="AU382" s="218" t="s">
        <v>86</v>
      </c>
      <c r="AY382" s="17" t="s">
        <v>124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17" t="s">
        <v>84</v>
      </c>
      <c r="BK382" s="219">
        <f>ROUND(I382*H382,2)</f>
        <v>0</v>
      </c>
      <c r="BL382" s="17" t="s">
        <v>131</v>
      </c>
      <c r="BM382" s="218" t="s">
        <v>385</v>
      </c>
    </row>
    <row r="383" s="1" customFormat="1">
      <c r="B383" s="38"/>
      <c r="C383" s="39"/>
      <c r="D383" s="220" t="s">
        <v>133</v>
      </c>
      <c r="E383" s="39"/>
      <c r="F383" s="221" t="s">
        <v>383</v>
      </c>
      <c r="G383" s="39"/>
      <c r="H383" s="39"/>
      <c r="I383" s="131"/>
      <c r="J383" s="39"/>
      <c r="K383" s="39"/>
      <c r="L383" s="43"/>
      <c r="M383" s="222"/>
      <c r="N383" s="83"/>
      <c r="O383" s="83"/>
      <c r="P383" s="83"/>
      <c r="Q383" s="83"/>
      <c r="R383" s="83"/>
      <c r="S383" s="83"/>
      <c r="T383" s="84"/>
      <c r="AT383" s="17" t="s">
        <v>133</v>
      </c>
      <c r="AU383" s="17" t="s">
        <v>86</v>
      </c>
    </row>
    <row r="384" s="1" customFormat="1" ht="24" customHeight="1">
      <c r="B384" s="38"/>
      <c r="C384" s="207" t="s">
        <v>386</v>
      </c>
      <c r="D384" s="207" t="s">
        <v>127</v>
      </c>
      <c r="E384" s="208" t="s">
        <v>387</v>
      </c>
      <c r="F384" s="209" t="s">
        <v>388</v>
      </c>
      <c r="G384" s="210" t="s">
        <v>280</v>
      </c>
      <c r="H384" s="211">
        <v>23</v>
      </c>
      <c r="I384" s="212"/>
      <c r="J384" s="213">
        <f>ROUND(I384*H384,2)</f>
        <v>0</v>
      </c>
      <c r="K384" s="209" t="s">
        <v>203</v>
      </c>
      <c r="L384" s="43"/>
      <c r="M384" s="214" t="s">
        <v>19</v>
      </c>
      <c r="N384" s="215" t="s">
        <v>47</v>
      </c>
      <c r="O384" s="83"/>
      <c r="P384" s="216">
        <f>O384*H384</f>
        <v>0</v>
      </c>
      <c r="Q384" s="216">
        <v>0</v>
      </c>
      <c r="R384" s="216">
        <f>Q384*H384</f>
        <v>0</v>
      </c>
      <c r="S384" s="216">
        <v>0.024</v>
      </c>
      <c r="T384" s="217">
        <f>S384*H384</f>
        <v>0.55200000000000005</v>
      </c>
      <c r="AR384" s="218" t="s">
        <v>131</v>
      </c>
      <c r="AT384" s="218" t="s">
        <v>127</v>
      </c>
      <c r="AU384" s="218" t="s">
        <v>86</v>
      </c>
      <c r="AY384" s="17" t="s">
        <v>124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17" t="s">
        <v>84</v>
      </c>
      <c r="BK384" s="219">
        <f>ROUND(I384*H384,2)</f>
        <v>0</v>
      </c>
      <c r="BL384" s="17" t="s">
        <v>131</v>
      </c>
      <c r="BM384" s="218" t="s">
        <v>389</v>
      </c>
    </row>
    <row r="385" s="1" customFormat="1">
      <c r="B385" s="38"/>
      <c r="C385" s="39"/>
      <c r="D385" s="220" t="s">
        <v>133</v>
      </c>
      <c r="E385" s="39"/>
      <c r="F385" s="221" t="s">
        <v>390</v>
      </c>
      <c r="G385" s="39"/>
      <c r="H385" s="39"/>
      <c r="I385" s="131"/>
      <c r="J385" s="39"/>
      <c r="K385" s="39"/>
      <c r="L385" s="43"/>
      <c r="M385" s="222"/>
      <c r="N385" s="83"/>
      <c r="O385" s="83"/>
      <c r="P385" s="83"/>
      <c r="Q385" s="83"/>
      <c r="R385" s="83"/>
      <c r="S385" s="83"/>
      <c r="T385" s="84"/>
      <c r="AT385" s="17" t="s">
        <v>133</v>
      </c>
      <c r="AU385" s="17" t="s">
        <v>86</v>
      </c>
    </row>
    <row r="386" s="13" customFormat="1">
      <c r="B386" s="233"/>
      <c r="C386" s="234"/>
      <c r="D386" s="220" t="s">
        <v>134</v>
      </c>
      <c r="E386" s="235" t="s">
        <v>19</v>
      </c>
      <c r="F386" s="236" t="s">
        <v>391</v>
      </c>
      <c r="G386" s="234"/>
      <c r="H386" s="237">
        <v>1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AT386" s="243" t="s">
        <v>134</v>
      </c>
      <c r="AU386" s="243" t="s">
        <v>86</v>
      </c>
      <c r="AV386" s="13" t="s">
        <v>86</v>
      </c>
      <c r="AW386" s="13" t="s">
        <v>37</v>
      </c>
      <c r="AX386" s="13" t="s">
        <v>76</v>
      </c>
      <c r="AY386" s="243" t="s">
        <v>124</v>
      </c>
    </row>
    <row r="387" s="13" customFormat="1">
      <c r="B387" s="233"/>
      <c r="C387" s="234"/>
      <c r="D387" s="220" t="s">
        <v>134</v>
      </c>
      <c r="E387" s="235" t="s">
        <v>19</v>
      </c>
      <c r="F387" s="236" t="s">
        <v>392</v>
      </c>
      <c r="G387" s="234"/>
      <c r="H387" s="237">
        <v>4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134</v>
      </c>
      <c r="AU387" s="243" t="s">
        <v>86</v>
      </c>
      <c r="AV387" s="13" t="s">
        <v>86</v>
      </c>
      <c r="AW387" s="13" t="s">
        <v>37</v>
      </c>
      <c r="AX387" s="13" t="s">
        <v>76</v>
      </c>
      <c r="AY387" s="243" t="s">
        <v>124</v>
      </c>
    </row>
    <row r="388" s="13" customFormat="1">
      <c r="B388" s="233"/>
      <c r="C388" s="234"/>
      <c r="D388" s="220" t="s">
        <v>134</v>
      </c>
      <c r="E388" s="235" t="s">
        <v>19</v>
      </c>
      <c r="F388" s="236" t="s">
        <v>393</v>
      </c>
      <c r="G388" s="234"/>
      <c r="H388" s="237">
        <v>1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AT388" s="243" t="s">
        <v>134</v>
      </c>
      <c r="AU388" s="243" t="s">
        <v>86</v>
      </c>
      <c r="AV388" s="13" t="s">
        <v>86</v>
      </c>
      <c r="AW388" s="13" t="s">
        <v>37</v>
      </c>
      <c r="AX388" s="13" t="s">
        <v>76</v>
      </c>
      <c r="AY388" s="243" t="s">
        <v>124</v>
      </c>
    </row>
    <row r="389" s="13" customFormat="1">
      <c r="B389" s="233"/>
      <c r="C389" s="234"/>
      <c r="D389" s="220" t="s">
        <v>134</v>
      </c>
      <c r="E389" s="235" t="s">
        <v>19</v>
      </c>
      <c r="F389" s="236" t="s">
        <v>394</v>
      </c>
      <c r="G389" s="234"/>
      <c r="H389" s="237">
        <v>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AT389" s="243" t="s">
        <v>134</v>
      </c>
      <c r="AU389" s="243" t="s">
        <v>86</v>
      </c>
      <c r="AV389" s="13" t="s">
        <v>86</v>
      </c>
      <c r="AW389" s="13" t="s">
        <v>37</v>
      </c>
      <c r="AX389" s="13" t="s">
        <v>76</v>
      </c>
      <c r="AY389" s="243" t="s">
        <v>124</v>
      </c>
    </row>
    <row r="390" s="13" customFormat="1">
      <c r="B390" s="233"/>
      <c r="C390" s="234"/>
      <c r="D390" s="220" t="s">
        <v>134</v>
      </c>
      <c r="E390" s="235" t="s">
        <v>19</v>
      </c>
      <c r="F390" s="236" t="s">
        <v>395</v>
      </c>
      <c r="G390" s="234"/>
      <c r="H390" s="237">
        <v>1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AT390" s="243" t="s">
        <v>134</v>
      </c>
      <c r="AU390" s="243" t="s">
        <v>86</v>
      </c>
      <c r="AV390" s="13" t="s">
        <v>86</v>
      </c>
      <c r="AW390" s="13" t="s">
        <v>37</v>
      </c>
      <c r="AX390" s="13" t="s">
        <v>76</v>
      </c>
      <c r="AY390" s="243" t="s">
        <v>124</v>
      </c>
    </row>
    <row r="391" s="13" customFormat="1">
      <c r="B391" s="233"/>
      <c r="C391" s="234"/>
      <c r="D391" s="220" t="s">
        <v>134</v>
      </c>
      <c r="E391" s="235" t="s">
        <v>19</v>
      </c>
      <c r="F391" s="236" t="s">
        <v>396</v>
      </c>
      <c r="G391" s="234"/>
      <c r="H391" s="237">
        <v>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AT391" s="243" t="s">
        <v>134</v>
      </c>
      <c r="AU391" s="243" t="s">
        <v>86</v>
      </c>
      <c r="AV391" s="13" t="s">
        <v>86</v>
      </c>
      <c r="AW391" s="13" t="s">
        <v>37</v>
      </c>
      <c r="AX391" s="13" t="s">
        <v>76</v>
      </c>
      <c r="AY391" s="243" t="s">
        <v>124</v>
      </c>
    </row>
    <row r="392" s="13" customFormat="1">
      <c r="B392" s="233"/>
      <c r="C392" s="234"/>
      <c r="D392" s="220" t="s">
        <v>134</v>
      </c>
      <c r="E392" s="235" t="s">
        <v>19</v>
      </c>
      <c r="F392" s="236" t="s">
        <v>397</v>
      </c>
      <c r="G392" s="234"/>
      <c r="H392" s="237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AT392" s="243" t="s">
        <v>134</v>
      </c>
      <c r="AU392" s="243" t="s">
        <v>86</v>
      </c>
      <c r="AV392" s="13" t="s">
        <v>86</v>
      </c>
      <c r="AW392" s="13" t="s">
        <v>37</v>
      </c>
      <c r="AX392" s="13" t="s">
        <v>76</v>
      </c>
      <c r="AY392" s="243" t="s">
        <v>124</v>
      </c>
    </row>
    <row r="393" s="13" customFormat="1">
      <c r="B393" s="233"/>
      <c r="C393" s="234"/>
      <c r="D393" s="220" t="s">
        <v>134</v>
      </c>
      <c r="E393" s="235" t="s">
        <v>19</v>
      </c>
      <c r="F393" s="236" t="s">
        <v>398</v>
      </c>
      <c r="G393" s="234"/>
      <c r="H393" s="237">
        <v>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AT393" s="243" t="s">
        <v>134</v>
      </c>
      <c r="AU393" s="243" t="s">
        <v>86</v>
      </c>
      <c r="AV393" s="13" t="s">
        <v>86</v>
      </c>
      <c r="AW393" s="13" t="s">
        <v>37</v>
      </c>
      <c r="AX393" s="13" t="s">
        <v>76</v>
      </c>
      <c r="AY393" s="243" t="s">
        <v>124</v>
      </c>
    </row>
    <row r="394" s="13" customFormat="1">
      <c r="B394" s="233"/>
      <c r="C394" s="234"/>
      <c r="D394" s="220" t="s">
        <v>134</v>
      </c>
      <c r="E394" s="235" t="s">
        <v>19</v>
      </c>
      <c r="F394" s="236" t="s">
        <v>399</v>
      </c>
      <c r="G394" s="234"/>
      <c r="H394" s="237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AT394" s="243" t="s">
        <v>134</v>
      </c>
      <c r="AU394" s="243" t="s">
        <v>86</v>
      </c>
      <c r="AV394" s="13" t="s">
        <v>86</v>
      </c>
      <c r="AW394" s="13" t="s">
        <v>37</v>
      </c>
      <c r="AX394" s="13" t="s">
        <v>76</v>
      </c>
      <c r="AY394" s="243" t="s">
        <v>124</v>
      </c>
    </row>
    <row r="395" s="13" customFormat="1">
      <c r="B395" s="233"/>
      <c r="C395" s="234"/>
      <c r="D395" s="220" t="s">
        <v>134</v>
      </c>
      <c r="E395" s="235" t="s">
        <v>19</v>
      </c>
      <c r="F395" s="236" t="s">
        <v>400</v>
      </c>
      <c r="G395" s="234"/>
      <c r="H395" s="237">
        <v>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AT395" s="243" t="s">
        <v>134</v>
      </c>
      <c r="AU395" s="243" t="s">
        <v>86</v>
      </c>
      <c r="AV395" s="13" t="s">
        <v>86</v>
      </c>
      <c r="AW395" s="13" t="s">
        <v>37</v>
      </c>
      <c r="AX395" s="13" t="s">
        <v>76</v>
      </c>
      <c r="AY395" s="243" t="s">
        <v>124</v>
      </c>
    </row>
    <row r="396" s="13" customFormat="1">
      <c r="B396" s="233"/>
      <c r="C396" s="234"/>
      <c r="D396" s="220" t="s">
        <v>134</v>
      </c>
      <c r="E396" s="235" t="s">
        <v>19</v>
      </c>
      <c r="F396" s="236" t="s">
        <v>401</v>
      </c>
      <c r="G396" s="234"/>
      <c r="H396" s="237">
        <v>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AT396" s="243" t="s">
        <v>134</v>
      </c>
      <c r="AU396" s="243" t="s">
        <v>86</v>
      </c>
      <c r="AV396" s="13" t="s">
        <v>86</v>
      </c>
      <c r="AW396" s="13" t="s">
        <v>37</v>
      </c>
      <c r="AX396" s="13" t="s">
        <v>76</v>
      </c>
      <c r="AY396" s="243" t="s">
        <v>124</v>
      </c>
    </row>
    <row r="397" s="13" customFormat="1">
      <c r="B397" s="233"/>
      <c r="C397" s="234"/>
      <c r="D397" s="220" t="s">
        <v>134</v>
      </c>
      <c r="E397" s="235" t="s">
        <v>19</v>
      </c>
      <c r="F397" s="236" t="s">
        <v>402</v>
      </c>
      <c r="G397" s="234"/>
      <c r="H397" s="237">
        <v>1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AT397" s="243" t="s">
        <v>134</v>
      </c>
      <c r="AU397" s="243" t="s">
        <v>86</v>
      </c>
      <c r="AV397" s="13" t="s">
        <v>86</v>
      </c>
      <c r="AW397" s="13" t="s">
        <v>37</v>
      </c>
      <c r="AX397" s="13" t="s">
        <v>76</v>
      </c>
      <c r="AY397" s="243" t="s">
        <v>124</v>
      </c>
    </row>
    <row r="398" s="13" customFormat="1">
      <c r="B398" s="233"/>
      <c r="C398" s="234"/>
      <c r="D398" s="220" t="s">
        <v>134</v>
      </c>
      <c r="E398" s="235" t="s">
        <v>19</v>
      </c>
      <c r="F398" s="236" t="s">
        <v>403</v>
      </c>
      <c r="G398" s="234"/>
      <c r="H398" s="237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AT398" s="243" t="s">
        <v>134</v>
      </c>
      <c r="AU398" s="243" t="s">
        <v>86</v>
      </c>
      <c r="AV398" s="13" t="s">
        <v>86</v>
      </c>
      <c r="AW398" s="13" t="s">
        <v>37</v>
      </c>
      <c r="AX398" s="13" t="s">
        <v>76</v>
      </c>
      <c r="AY398" s="243" t="s">
        <v>124</v>
      </c>
    </row>
    <row r="399" s="13" customFormat="1">
      <c r="B399" s="233"/>
      <c r="C399" s="234"/>
      <c r="D399" s="220" t="s">
        <v>134</v>
      </c>
      <c r="E399" s="235" t="s">
        <v>19</v>
      </c>
      <c r="F399" s="236" t="s">
        <v>404</v>
      </c>
      <c r="G399" s="234"/>
      <c r="H399" s="237">
        <v>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AT399" s="243" t="s">
        <v>134</v>
      </c>
      <c r="AU399" s="243" t="s">
        <v>86</v>
      </c>
      <c r="AV399" s="13" t="s">
        <v>86</v>
      </c>
      <c r="AW399" s="13" t="s">
        <v>37</v>
      </c>
      <c r="AX399" s="13" t="s">
        <v>76</v>
      </c>
      <c r="AY399" s="243" t="s">
        <v>124</v>
      </c>
    </row>
    <row r="400" s="12" customFormat="1">
      <c r="B400" s="223"/>
      <c r="C400" s="224"/>
      <c r="D400" s="220" t="s">
        <v>134</v>
      </c>
      <c r="E400" s="225" t="s">
        <v>19</v>
      </c>
      <c r="F400" s="226" t="s">
        <v>167</v>
      </c>
      <c r="G400" s="224"/>
      <c r="H400" s="225" t="s">
        <v>19</v>
      </c>
      <c r="I400" s="227"/>
      <c r="J400" s="224"/>
      <c r="K400" s="224"/>
      <c r="L400" s="228"/>
      <c r="M400" s="229"/>
      <c r="N400" s="230"/>
      <c r="O400" s="230"/>
      <c r="P400" s="230"/>
      <c r="Q400" s="230"/>
      <c r="R400" s="230"/>
      <c r="S400" s="230"/>
      <c r="T400" s="231"/>
      <c r="AT400" s="232" t="s">
        <v>134</v>
      </c>
      <c r="AU400" s="232" t="s">
        <v>86</v>
      </c>
      <c r="AV400" s="12" t="s">
        <v>84</v>
      </c>
      <c r="AW400" s="12" t="s">
        <v>37</v>
      </c>
      <c r="AX400" s="12" t="s">
        <v>76</v>
      </c>
      <c r="AY400" s="232" t="s">
        <v>124</v>
      </c>
    </row>
    <row r="401" s="13" customFormat="1">
      <c r="B401" s="233"/>
      <c r="C401" s="234"/>
      <c r="D401" s="220" t="s">
        <v>134</v>
      </c>
      <c r="E401" s="235" t="s">
        <v>19</v>
      </c>
      <c r="F401" s="236" t="s">
        <v>405</v>
      </c>
      <c r="G401" s="234"/>
      <c r="H401" s="237">
        <v>1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AT401" s="243" t="s">
        <v>134</v>
      </c>
      <c r="AU401" s="243" t="s">
        <v>86</v>
      </c>
      <c r="AV401" s="13" t="s">
        <v>86</v>
      </c>
      <c r="AW401" s="13" t="s">
        <v>37</v>
      </c>
      <c r="AX401" s="13" t="s">
        <v>76</v>
      </c>
      <c r="AY401" s="243" t="s">
        <v>124</v>
      </c>
    </row>
    <row r="402" s="12" customFormat="1">
      <c r="B402" s="223"/>
      <c r="C402" s="224"/>
      <c r="D402" s="220" t="s">
        <v>134</v>
      </c>
      <c r="E402" s="225" t="s">
        <v>19</v>
      </c>
      <c r="F402" s="226" t="s">
        <v>171</v>
      </c>
      <c r="G402" s="224"/>
      <c r="H402" s="225" t="s">
        <v>19</v>
      </c>
      <c r="I402" s="227"/>
      <c r="J402" s="224"/>
      <c r="K402" s="224"/>
      <c r="L402" s="228"/>
      <c r="M402" s="229"/>
      <c r="N402" s="230"/>
      <c r="O402" s="230"/>
      <c r="P402" s="230"/>
      <c r="Q402" s="230"/>
      <c r="R402" s="230"/>
      <c r="S402" s="230"/>
      <c r="T402" s="231"/>
      <c r="AT402" s="232" t="s">
        <v>134</v>
      </c>
      <c r="AU402" s="232" t="s">
        <v>86</v>
      </c>
      <c r="AV402" s="12" t="s">
        <v>84</v>
      </c>
      <c r="AW402" s="12" t="s">
        <v>37</v>
      </c>
      <c r="AX402" s="12" t="s">
        <v>76</v>
      </c>
      <c r="AY402" s="232" t="s">
        <v>124</v>
      </c>
    </row>
    <row r="403" s="13" customFormat="1">
      <c r="B403" s="233"/>
      <c r="C403" s="234"/>
      <c r="D403" s="220" t="s">
        <v>134</v>
      </c>
      <c r="E403" s="235" t="s">
        <v>19</v>
      </c>
      <c r="F403" s="236" t="s">
        <v>406</v>
      </c>
      <c r="G403" s="234"/>
      <c r="H403" s="237">
        <v>1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AT403" s="243" t="s">
        <v>134</v>
      </c>
      <c r="AU403" s="243" t="s">
        <v>86</v>
      </c>
      <c r="AV403" s="13" t="s">
        <v>86</v>
      </c>
      <c r="AW403" s="13" t="s">
        <v>37</v>
      </c>
      <c r="AX403" s="13" t="s">
        <v>76</v>
      </c>
      <c r="AY403" s="243" t="s">
        <v>124</v>
      </c>
    </row>
    <row r="404" s="13" customFormat="1">
      <c r="B404" s="233"/>
      <c r="C404" s="234"/>
      <c r="D404" s="220" t="s">
        <v>134</v>
      </c>
      <c r="E404" s="235" t="s">
        <v>19</v>
      </c>
      <c r="F404" s="236" t="s">
        <v>407</v>
      </c>
      <c r="G404" s="234"/>
      <c r="H404" s="237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AT404" s="243" t="s">
        <v>134</v>
      </c>
      <c r="AU404" s="243" t="s">
        <v>86</v>
      </c>
      <c r="AV404" s="13" t="s">
        <v>86</v>
      </c>
      <c r="AW404" s="13" t="s">
        <v>37</v>
      </c>
      <c r="AX404" s="13" t="s">
        <v>76</v>
      </c>
      <c r="AY404" s="243" t="s">
        <v>124</v>
      </c>
    </row>
    <row r="405" s="13" customFormat="1">
      <c r="B405" s="233"/>
      <c r="C405" s="234"/>
      <c r="D405" s="220" t="s">
        <v>134</v>
      </c>
      <c r="E405" s="235" t="s">
        <v>19</v>
      </c>
      <c r="F405" s="236" t="s">
        <v>408</v>
      </c>
      <c r="G405" s="234"/>
      <c r="H405" s="237">
        <v>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AT405" s="243" t="s">
        <v>134</v>
      </c>
      <c r="AU405" s="243" t="s">
        <v>86</v>
      </c>
      <c r="AV405" s="13" t="s">
        <v>86</v>
      </c>
      <c r="AW405" s="13" t="s">
        <v>37</v>
      </c>
      <c r="AX405" s="13" t="s">
        <v>76</v>
      </c>
      <c r="AY405" s="243" t="s">
        <v>124</v>
      </c>
    </row>
    <row r="406" s="13" customFormat="1">
      <c r="B406" s="233"/>
      <c r="C406" s="234"/>
      <c r="D406" s="220" t="s">
        <v>134</v>
      </c>
      <c r="E406" s="235" t="s">
        <v>19</v>
      </c>
      <c r="F406" s="236" t="s">
        <v>409</v>
      </c>
      <c r="G406" s="234"/>
      <c r="H406" s="237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AT406" s="243" t="s">
        <v>134</v>
      </c>
      <c r="AU406" s="243" t="s">
        <v>86</v>
      </c>
      <c r="AV406" s="13" t="s">
        <v>86</v>
      </c>
      <c r="AW406" s="13" t="s">
        <v>37</v>
      </c>
      <c r="AX406" s="13" t="s">
        <v>76</v>
      </c>
      <c r="AY406" s="243" t="s">
        <v>124</v>
      </c>
    </row>
    <row r="407" s="12" customFormat="1">
      <c r="B407" s="223"/>
      <c r="C407" s="224"/>
      <c r="D407" s="220" t="s">
        <v>134</v>
      </c>
      <c r="E407" s="225" t="s">
        <v>19</v>
      </c>
      <c r="F407" s="226" t="s">
        <v>183</v>
      </c>
      <c r="G407" s="224"/>
      <c r="H407" s="225" t="s">
        <v>19</v>
      </c>
      <c r="I407" s="227"/>
      <c r="J407" s="224"/>
      <c r="K407" s="224"/>
      <c r="L407" s="228"/>
      <c r="M407" s="229"/>
      <c r="N407" s="230"/>
      <c r="O407" s="230"/>
      <c r="P407" s="230"/>
      <c r="Q407" s="230"/>
      <c r="R407" s="230"/>
      <c r="S407" s="230"/>
      <c r="T407" s="231"/>
      <c r="AT407" s="232" t="s">
        <v>134</v>
      </c>
      <c r="AU407" s="232" t="s">
        <v>86</v>
      </c>
      <c r="AV407" s="12" t="s">
        <v>84</v>
      </c>
      <c r="AW407" s="12" t="s">
        <v>37</v>
      </c>
      <c r="AX407" s="12" t="s">
        <v>76</v>
      </c>
      <c r="AY407" s="232" t="s">
        <v>124</v>
      </c>
    </row>
    <row r="408" s="12" customFormat="1">
      <c r="B408" s="223"/>
      <c r="C408" s="224"/>
      <c r="D408" s="220" t="s">
        <v>134</v>
      </c>
      <c r="E408" s="225" t="s">
        <v>19</v>
      </c>
      <c r="F408" s="226" t="s">
        <v>185</v>
      </c>
      <c r="G408" s="224"/>
      <c r="H408" s="225" t="s">
        <v>19</v>
      </c>
      <c r="I408" s="227"/>
      <c r="J408" s="224"/>
      <c r="K408" s="224"/>
      <c r="L408" s="228"/>
      <c r="M408" s="229"/>
      <c r="N408" s="230"/>
      <c r="O408" s="230"/>
      <c r="P408" s="230"/>
      <c r="Q408" s="230"/>
      <c r="R408" s="230"/>
      <c r="S408" s="230"/>
      <c r="T408" s="231"/>
      <c r="AT408" s="232" t="s">
        <v>134</v>
      </c>
      <c r="AU408" s="232" t="s">
        <v>86</v>
      </c>
      <c r="AV408" s="12" t="s">
        <v>84</v>
      </c>
      <c r="AW408" s="12" t="s">
        <v>37</v>
      </c>
      <c r="AX408" s="12" t="s">
        <v>76</v>
      </c>
      <c r="AY408" s="232" t="s">
        <v>124</v>
      </c>
    </row>
    <row r="409" s="12" customFormat="1">
      <c r="B409" s="223"/>
      <c r="C409" s="224"/>
      <c r="D409" s="220" t="s">
        <v>134</v>
      </c>
      <c r="E409" s="225" t="s">
        <v>19</v>
      </c>
      <c r="F409" s="226" t="s">
        <v>410</v>
      </c>
      <c r="G409" s="224"/>
      <c r="H409" s="225" t="s">
        <v>19</v>
      </c>
      <c r="I409" s="227"/>
      <c r="J409" s="224"/>
      <c r="K409" s="224"/>
      <c r="L409" s="228"/>
      <c r="M409" s="229"/>
      <c r="N409" s="230"/>
      <c r="O409" s="230"/>
      <c r="P409" s="230"/>
      <c r="Q409" s="230"/>
      <c r="R409" s="230"/>
      <c r="S409" s="230"/>
      <c r="T409" s="231"/>
      <c r="AT409" s="232" t="s">
        <v>134</v>
      </c>
      <c r="AU409" s="232" t="s">
        <v>86</v>
      </c>
      <c r="AV409" s="12" t="s">
        <v>84</v>
      </c>
      <c r="AW409" s="12" t="s">
        <v>37</v>
      </c>
      <c r="AX409" s="12" t="s">
        <v>76</v>
      </c>
      <c r="AY409" s="232" t="s">
        <v>124</v>
      </c>
    </row>
    <row r="410" s="13" customFormat="1">
      <c r="B410" s="233"/>
      <c r="C410" s="234"/>
      <c r="D410" s="220" t="s">
        <v>134</v>
      </c>
      <c r="E410" s="235" t="s">
        <v>19</v>
      </c>
      <c r="F410" s="236" t="s">
        <v>411</v>
      </c>
      <c r="G410" s="234"/>
      <c r="H410" s="237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AT410" s="243" t="s">
        <v>134</v>
      </c>
      <c r="AU410" s="243" t="s">
        <v>86</v>
      </c>
      <c r="AV410" s="13" t="s">
        <v>86</v>
      </c>
      <c r="AW410" s="13" t="s">
        <v>37</v>
      </c>
      <c r="AX410" s="13" t="s">
        <v>76</v>
      </c>
      <c r="AY410" s="243" t="s">
        <v>124</v>
      </c>
    </row>
    <row r="411" s="12" customFormat="1">
      <c r="B411" s="223"/>
      <c r="C411" s="224"/>
      <c r="D411" s="220" t="s">
        <v>134</v>
      </c>
      <c r="E411" s="225" t="s">
        <v>19</v>
      </c>
      <c r="F411" s="226" t="s">
        <v>412</v>
      </c>
      <c r="G411" s="224"/>
      <c r="H411" s="225" t="s">
        <v>19</v>
      </c>
      <c r="I411" s="227"/>
      <c r="J411" s="224"/>
      <c r="K411" s="224"/>
      <c r="L411" s="228"/>
      <c r="M411" s="229"/>
      <c r="N411" s="230"/>
      <c r="O411" s="230"/>
      <c r="P411" s="230"/>
      <c r="Q411" s="230"/>
      <c r="R411" s="230"/>
      <c r="S411" s="230"/>
      <c r="T411" s="231"/>
      <c r="AT411" s="232" t="s">
        <v>134</v>
      </c>
      <c r="AU411" s="232" t="s">
        <v>86</v>
      </c>
      <c r="AV411" s="12" t="s">
        <v>84</v>
      </c>
      <c r="AW411" s="12" t="s">
        <v>37</v>
      </c>
      <c r="AX411" s="12" t="s">
        <v>76</v>
      </c>
      <c r="AY411" s="232" t="s">
        <v>124</v>
      </c>
    </row>
    <row r="412" s="12" customFormat="1">
      <c r="B412" s="223"/>
      <c r="C412" s="224"/>
      <c r="D412" s="220" t="s">
        <v>134</v>
      </c>
      <c r="E412" s="225" t="s">
        <v>19</v>
      </c>
      <c r="F412" s="226" t="s">
        <v>413</v>
      </c>
      <c r="G412" s="224"/>
      <c r="H412" s="225" t="s">
        <v>19</v>
      </c>
      <c r="I412" s="227"/>
      <c r="J412" s="224"/>
      <c r="K412" s="224"/>
      <c r="L412" s="228"/>
      <c r="M412" s="229"/>
      <c r="N412" s="230"/>
      <c r="O412" s="230"/>
      <c r="P412" s="230"/>
      <c r="Q412" s="230"/>
      <c r="R412" s="230"/>
      <c r="S412" s="230"/>
      <c r="T412" s="231"/>
      <c r="AT412" s="232" t="s">
        <v>134</v>
      </c>
      <c r="AU412" s="232" t="s">
        <v>86</v>
      </c>
      <c r="AV412" s="12" t="s">
        <v>84</v>
      </c>
      <c r="AW412" s="12" t="s">
        <v>37</v>
      </c>
      <c r="AX412" s="12" t="s">
        <v>76</v>
      </c>
      <c r="AY412" s="232" t="s">
        <v>124</v>
      </c>
    </row>
    <row r="413" s="12" customFormat="1">
      <c r="B413" s="223"/>
      <c r="C413" s="224"/>
      <c r="D413" s="220" t="s">
        <v>134</v>
      </c>
      <c r="E413" s="225" t="s">
        <v>19</v>
      </c>
      <c r="F413" s="226" t="s">
        <v>414</v>
      </c>
      <c r="G413" s="224"/>
      <c r="H413" s="225" t="s">
        <v>19</v>
      </c>
      <c r="I413" s="227"/>
      <c r="J413" s="224"/>
      <c r="K413" s="224"/>
      <c r="L413" s="228"/>
      <c r="M413" s="229"/>
      <c r="N413" s="230"/>
      <c r="O413" s="230"/>
      <c r="P413" s="230"/>
      <c r="Q413" s="230"/>
      <c r="R413" s="230"/>
      <c r="S413" s="230"/>
      <c r="T413" s="231"/>
      <c r="AT413" s="232" t="s">
        <v>134</v>
      </c>
      <c r="AU413" s="232" t="s">
        <v>86</v>
      </c>
      <c r="AV413" s="12" t="s">
        <v>84</v>
      </c>
      <c r="AW413" s="12" t="s">
        <v>37</v>
      </c>
      <c r="AX413" s="12" t="s">
        <v>76</v>
      </c>
      <c r="AY413" s="232" t="s">
        <v>124</v>
      </c>
    </row>
    <row r="414" s="14" customFormat="1">
      <c r="B414" s="244"/>
      <c r="C414" s="245"/>
      <c r="D414" s="220" t="s">
        <v>134</v>
      </c>
      <c r="E414" s="246" t="s">
        <v>19</v>
      </c>
      <c r="F414" s="247" t="s">
        <v>191</v>
      </c>
      <c r="G414" s="245"/>
      <c r="H414" s="248">
        <v>23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AT414" s="254" t="s">
        <v>134</v>
      </c>
      <c r="AU414" s="254" t="s">
        <v>86</v>
      </c>
      <c r="AV414" s="14" t="s">
        <v>192</v>
      </c>
      <c r="AW414" s="14" t="s">
        <v>37</v>
      </c>
      <c r="AX414" s="14" t="s">
        <v>84</v>
      </c>
      <c r="AY414" s="254" t="s">
        <v>124</v>
      </c>
    </row>
    <row r="415" s="1" customFormat="1" ht="24" customHeight="1">
      <c r="B415" s="38"/>
      <c r="C415" s="207" t="s">
        <v>415</v>
      </c>
      <c r="D415" s="207" t="s">
        <v>127</v>
      </c>
      <c r="E415" s="208" t="s">
        <v>416</v>
      </c>
      <c r="F415" s="209" t="s">
        <v>417</v>
      </c>
      <c r="G415" s="210" t="s">
        <v>280</v>
      </c>
      <c r="H415" s="211">
        <v>1</v>
      </c>
      <c r="I415" s="212"/>
      <c r="J415" s="213">
        <f>ROUND(I415*H415,2)</f>
        <v>0</v>
      </c>
      <c r="K415" s="209" t="s">
        <v>19</v>
      </c>
      <c r="L415" s="43"/>
      <c r="M415" s="214" t="s">
        <v>19</v>
      </c>
      <c r="N415" s="215" t="s">
        <v>47</v>
      </c>
      <c r="O415" s="83"/>
      <c r="P415" s="216">
        <f>O415*H415</f>
        <v>0</v>
      </c>
      <c r="Q415" s="216">
        <v>0</v>
      </c>
      <c r="R415" s="216">
        <f>Q415*H415</f>
        <v>0</v>
      </c>
      <c r="S415" s="216">
        <v>0</v>
      </c>
      <c r="T415" s="217">
        <f>S415*H415</f>
        <v>0</v>
      </c>
      <c r="AR415" s="218" t="s">
        <v>131</v>
      </c>
      <c r="AT415" s="218" t="s">
        <v>127</v>
      </c>
      <c r="AU415" s="218" t="s">
        <v>86</v>
      </c>
      <c r="AY415" s="17" t="s">
        <v>124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17" t="s">
        <v>84</v>
      </c>
      <c r="BK415" s="219">
        <f>ROUND(I415*H415,2)</f>
        <v>0</v>
      </c>
      <c r="BL415" s="17" t="s">
        <v>131</v>
      </c>
      <c r="BM415" s="218" t="s">
        <v>418</v>
      </c>
    </row>
    <row r="416" s="1" customFormat="1">
      <c r="B416" s="38"/>
      <c r="C416" s="39"/>
      <c r="D416" s="220" t="s">
        <v>133</v>
      </c>
      <c r="E416" s="39"/>
      <c r="F416" s="221" t="s">
        <v>417</v>
      </c>
      <c r="G416" s="39"/>
      <c r="H416" s="39"/>
      <c r="I416" s="131"/>
      <c r="J416" s="39"/>
      <c r="K416" s="39"/>
      <c r="L416" s="43"/>
      <c r="M416" s="222"/>
      <c r="N416" s="83"/>
      <c r="O416" s="83"/>
      <c r="P416" s="83"/>
      <c r="Q416" s="83"/>
      <c r="R416" s="83"/>
      <c r="S416" s="83"/>
      <c r="T416" s="84"/>
      <c r="AT416" s="17" t="s">
        <v>133</v>
      </c>
      <c r="AU416" s="17" t="s">
        <v>86</v>
      </c>
    </row>
    <row r="417" s="12" customFormat="1">
      <c r="B417" s="223"/>
      <c r="C417" s="224"/>
      <c r="D417" s="220" t="s">
        <v>134</v>
      </c>
      <c r="E417" s="225" t="s">
        <v>19</v>
      </c>
      <c r="F417" s="226" t="s">
        <v>419</v>
      </c>
      <c r="G417" s="224"/>
      <c r="H417" s="225" t="s">
        <v>19</v>
      </c>
      <c r="I417" s="227"/>
      <c r="J417" s="224"/>
      <c r="K417" s="224"/>
      <c r="L417" s="228"/>
      <c r="M417" s="229"/>
      <c r="N417" s="230"/>
      <c r="O417" s="230"/>
      <c r="P417" s="230"/>
      <c r="Q417" s="230"/>
      <c r="R417" s="230"/>
      <c r="S417" s="230"/>
      <c r="T417" s="231"/>
      <c r="AT417" s="232" t="s">
        <v>134</v>
      </c>
      <c r="AU417" s="232" t="s">
        <v>86</v>
      </c>
      <c r="AV417" s="12" t="s">
        <v>84</v>
      </c>
      <c r="AW417" s="12" t="s">
        <v>37</v>
      </c>
      <c r="AX417" s="12" t="s">
        <v>76</v>
      </c>
      <c r="AY417" s="232" t="s">
        <v>124</v>
      </c>
    </row>
    <row r="418" s="13" customFormat="1">
      <c r="B418" s="233"/>
      <c r="C418" s="234"/>
      <c r="D418" s="220" t="s">
        <v>134</v>
      </c>
      <c r="E418" s="235" t="s">
        <v>19</v>
      </c>
      <c r="F418" s="236" t="s">
        <v>84</v>
      </c>
      <c r="G418" s="234"/>
      <c r="H418" s="237">
        <v>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AT418" s="243" t="s">
        <v>134</v>
      </c>
      <c r="AU418" s="243" t="s">
        <v>86</v>
      </c>
      <c r="AV418" s="13" t="s">
        <v>86</v>
      </c>
      <c r="AW418" s="13" t="s">
        <v>37</v>
      </c>
      <c r="AX418" s="13" t="s">
        <v>84</v>
      </c>
      <c r="AY418" s="243" t="s">
        <v>124</v>
      </c>
    </row>
    <row r="419" s="1" customFormat="1" ht="24" customHeight="1">
      <c r="B419" s="38"/>
      <c r="C419" s="207" t="s">
        <v>420</v>
      </c>
      <c r="D419" s="207" t="s">
        <v>127</v>
      </c>
      <c r="E419" s="208" t="s">
        <v>421</v>
      </c>
      <c r="F419" s="209" t="s">
        <v>422</v>
      </c>
      <c r="G419" s="210" t="s">
        <v>280</v>
      </c>
      <c r="H419" s="211">
        <v>1</v>
      </c>
      <c r="I419" s="212"/>
      <c r="J419" s="213">
        <f>ROUND(I419*H419,2)</f>
        <v>0</v>
      </c>
      <c r="K419" s="209" t="s">
        <v>203</v>
      </c>
      <c r="L419" s="43"/>
      <c r="M419" s="214" t="s">
        <v>19</v>
      </c>
      <c r="N419" s="215" t="s">
        <v>47</v>
      </c>
      <c r="O419" s="83"/>
      <c r="P419" s="216">
        <f>O419*H419</f>
        <v>0</v>
      </c>
      <c r="Q419" s="216">
        <v>0</v>
      </c>
      <c r="R419" s="216">
        <f>Q419*H419</f>
        <v>0</v>
      </c>
      <c r="S419" s="216">
        <v>0.17399999999999999</v>
      </c>
      <c r="T419" s="217">
        <f>S419*H419</f>
        <v>0.17399999999999999</v>
      </c>
      <c r="AR419" s="218" t="s">
        <v>131</v>
      </c>
      <c r="AT419" s="218" t="s">
        <v>127</v>
      </c>
      <c r="AU419" s="218" t="s">
        <v>86</v>
      </c>
      <c r="AY419" s="17" t="s">
        <v>124</v>
      </c>
      <c r="BE419" s="219">
        <f>IF(N419="základní",J419,0)</f>
        <v>0</v>
      </c>
      <c r="BF419" s="219">
        <f>IF(N419="snížená",J419,0)</f>
        <v>0</v>
      </c>
      <c r="BG419" s="219">
        <f>IF(N419="zákl. přenesená",J419,0)</f>
        <v>0</v>
      </c>
      <c r="BH419" s="219">
        <f>IF(N419="sníž. přenesená",J419,0)</f>
        <v>0</v>
      </c>
      <c r="BI419" s="219">
        <f>IF(N419="nulová",J419,0)</f>
        <v>0</v>
      </c>
      <c r="BJ419" s="17" t="s">
        <v>84</v>
      </c>
      <c r="BK419" s="219">
        <f>ROUND(I419*H419,2)</f>
        <v>0</v>
      </c>
      <c r="BL419" s="17" t="s">
        <v>131</v>
      </c>
      <c r="BM419" s="218" t="s">
        <v>423</v>
      </c>
    </row>
    <row r="420" s="1" customFormat="1">
      <c r="B420" s="38"/>
      <c r="C420" s="39"/>
      <c r="D420" s="220" t="s">
        <v>133</v>
      </c>
      <c r="E420" s="39"/>
      <c r="F420" s="221" t="s">
        <v>424</v>
      </c>
      <c r="G420" s="39"/>
      <c r="H420" s="39"/>
      <c r="I420" s="131"/>
      <c r="J420" s="39"/>
      <c r="K420" s="39"/>
      <c r="L420" s="43"/>
      <c r="M420" s="222"/>
      <c r="N420" s="83"/>
      <c r="O420" s="83"/>
      <c r="P420" s="83"/>
      <c r="Q420" s="83"/>
      <c r="R420" s="83"/>
      <c r="S420" s="83"/>
      <c r="T420" s="84"/>
      <c r="AT420" s="17" t="s">
        <v>133</v>
      </c>
      <c r="AU420" s="17" t="s">
        <v>86</v>
      </c>
    </row>
    <row r="421" s="12" customFormat="1">
      <c r="B421" s="223"/>
      <c r="C421" s="224"/>
      <c r="D421" s="220" t="s">
        <v>134</v>
      </c>
      <c r="E421" s="225" t="s">
        <v>19</v>
      </c>
      <c r="F421" s="226" t="s">
        <v>419</v>
      </c>
      <c r="G421" s="224"/>
      <c r="H421" s="225" t="s">
        <v>19</v>
      </c>
      <c r="I421" s="227"/>
      <c r="J421" s="224"/>
      <c r="K421" s="224"/>
      <c r="L421" s="228"/>
      <c r="M421" s="229"/>
      <c r="N421" s="230"/>
      <c r="O421" s="230"/>
      <c r="P421" s="230"/>
      <c r="Q421" s="230"/>
      <c r="R421" s="230"/>
      <c r="S421" s="230"/>
      <c r="T421" s="231"/>
      <c r="AT421" s="232" t="s">
        <v>134</v>
      </c>
      <c r="AU421" s="232" t="s">
        <v>86</v>
      </c>
      <c r="AV421" s="12" t="s">
        <v>84</v>
      </c>
      <c r="AW421" s="12" t="s">
        <v>37</v>
      </c>
      <c r="AX421" s="12" t="s">
        <v>76</v>
      </c>
      <c r="AY421" s="232" t="s">
        <v>124</v>
      </c>
    </row>
    <row r="422" s="13" customFormat="1">
      <c r="B422" s="233"/>
      <c r="C422" s="234"/>
      <c r="D422" s="220" t="s">
        <v>134</v>
      </c>
      <c r="E422" s="235" t="s">
        <v>19</v>
      </c>
      <c r="F422" s="236" t="s">
        <v>84</v>
      </c>
      <c r="G422" s="234"/>
      <c r="H422" s="237">
        <v>1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AT422" s="243" t="s">
        <v>134</v>
      </c>
      <c r="AU422" s="243" t="s">
        <v>86</v>
      </c>
      <c r="AV422" s="13" t="s">
        <v>86</v>
      </c>
      <c r="AW422" s="13" t="s">
        <v>37</v>
      </c>
      <c r="AX422" s="13" t="s">
        <v>84</v>
      </c>
      <c r="AY422" s="243" t="s">
        <v>124</v>
      </c>
    </row>
    <row r="423" s="1" customFormat="1" ht="24" customHeight="1">
      <c r="B423" s="38"/>
      <c r="C423" s="207" t="s">
        <v>425</v>
      </c>
      <c r="D423" s="207" t="s">
        <v>127</v>
      </c>
      <c r="E423" s="208" t="s">
        <v>426</v>
      </c>
      <c r="F423" s="209" t="s">
        <v>427</v>
      </c>
      <c r="G423" s="210" t="s">
        <v>368</v>
      </c>
      <c r="H423" s="255"/>
      <c r="I423" s="212"/>
      <c r="J423" s="213">
        <f>ROUND(I423*H423,2)</f>
        <v>0</v>
      </c>
      <c r="K423" s="209" t="s">
        <v>203</v>
      </c>
      <c r="L423" s="43"/>
      <c r="M423" s="214" t="s">
        <v>19</v>
      </c>
      <c r="N423" s="215" t="s">
        <v>47</v>
      </c>
      <c r="O423" s="83"/>
      <c r="P423" s="216">
        <f>O423*H423</f>
        <v>0</v>
      </c>
      <c r="Q423" s="216">
        <v>0</v>
      </c>
      <c r="R423" s="216">
        <f>Q423*H423</f>
        <v>0</v>
      </c>
      <c r="S423" s="216">
        <v>0</v>
      </c>
      <c r="T423" s="217">
        <f>S423*H423</f>
        <v>0</v>
      </c>
      <c r="AR423" s="218" t="s">
        <v>131</v>
      </c>
      <c r="AT423" s="218" t="s">
        <v>127</v>
      </c>
      <c r="AU423" s="218" t="s">
        <v>86</v>
      </c>
      <c r="AY423" s="17" t="s">
        <v>124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17" t="s">
        <v>84</v>
      </c>
      <c r="BK423" s="219">
        <f>ROUND(I423*H423,2)</f>
        <v>0</v>
      </c>
      <c r="BL423" s="17" t="s">
        <v>131</v>
      </c>
      <c r="BM423" s="218" t="s">
        <v>428</v>
      </c>
    </row>
    <row r="424" s="1" customFormat="1">
      <c r="B424" s="38"/>
      <c r="C424" s="39"/>
      <c r="D424" s="220" t="s">
        <v>133</v>
      </c>
      <c r="E424" s="39"/>
      <c r="F424" s="221" t="s">
        <v>429</v>
      </c>
      <c r="G424" s="39"/>
      <c r="H424" s="39"/>
      <c r="I424" s="131"/>
      <c r="J424" s="39"/>
      <c r="K424" s="39"/>
      <c r="L424" s="43"/>
      <c r="M424" s="222"/>
      <c r="N424" s="83"/>
      <c r="O424" s="83"/>
      <c r="P424" s="83"/>
      <c r="Q424" s="83"/>
      <c r="R424" s="83"/>
      <c r="S424" s="83"/>
      <c r="T424" s="84"/>
      <c r="AT424" s="17" t="s">
        <v>133</v>
      </c>
      <c r="AU424" s="17" t="s">
        <v>86</v>
      </c>
    </row>
    <row r="425" s="11" customFormat="1" ht="22.8" customHeight="1">
      <c r="B425" s="191"/>
      <c r="C425" s="192"/>
      <c r="D425" s="193" t="s">
        <v>75</v>
      </c>
      <c r="E425" s="205" t="s">
        <v>430</v>
      </c>
      <c r="F425" s="205" t="s">
        <v>431</v>
      </c>
      <c r="G425" s="192"/>
      <c r="H425" s="192"/>
      <c r="I425" s="195"/>
      <c r="J425" s="206">
        <f>BK425</f>
        <v>0</v>
      </c>
      <c r="K425" s="192"/>
      <c r="L425" s="197"/>
      <c r="M425" s="198"/>
      <c r="N425" s="199"/>
      <c r="O425" s="199"/>
      <c r="P425" s="200">
        <f>SUM(P426:P473)</f>
        <v>0</v>
      </c>
      <c r="Q425" s="199"/>
      <c r="R425" s="200">
        <f>SUM(R426:R473)</f>
        <v>0.31151439999999997</v>
      </c>
      <c r="S425" s="199"/>
      <c r="T425" s="201">
        <f>SUM(T426:T473)</f>
        <v>0</v>
      </c>
      <c r="AR425" s="202" t="s">
        <v>86</v>
      </c>
      <c r="AT425" s="203" t="s">
        <v>75</v>
      </c>
      <c r="AU425" s="203" t="s">
        <v>84</v>
      </c>
      <c r="AY425" s="202" t="s">
        <v>124</v>
      </c>
      <c r="BK425" s="204">
        <f>SUM(BK426:BK473)</f>
        <v>0</v>
      </c>
    </row>
    <row r="426" s="1" customFormat="1" ht="24" customHeight="1">
      <c r="B426" s="38"/>
      <c r="C426" s="207" t="s">
        <v>432</v>
      </c>
      <c r="D426" s="207" t="s">
        <v>127</v>
      </c>
      <c r="E426" s="208" t="s">
        <v>433</v>
      </c>
      <c r="F426" s="209" t="s">
        <v>434</v>
      </c>
      <c r="G426" s="210" t="s">
        <v>255</v>
      </c>
      <c r="H426" s="211">
        <v>115.72</v>
      </c>
      <c r="I426" s="212"/>
      <c r="J426" s="213">
        <f>ROUND(I426*H426,2)</f>
        <v>0</v>
      </c>
      <c r="K426" s="209" t="s">
        <v>203</v>
      </c>
      <c r="L426" s="43"/>
      <c r="M426" s="214" t="s">
        <v>19</v>
      </c>
      <c r="N426" s="215" t="s">
        <v>47</v>
      </c>
      <c r="O426" s="83"/>
      <c r="P426" s="216">
        <f>O426*H426</f>
        <v>0</v>
      </c>
      <c r="Q426" s="216">
        <v>0.00058</v>
      </c>
      <c r="R426" s="216">
        <f>Q426*H426</f>
        <v>0.067117599999999999</v>
      </c>
      <c r="S426" s="216">
        <v>0</v>
      </c>
      <c r="T426" s="217">
        <f>S426*H426</f>
        <v>0</v>
      </c>
      <c r="AR426" s="218" t="s">
        <v>131</v>
      </c>
      <c r="AT426" s="218" t="s">
        <v>127</v>
      </c>
      <c r="AU426" s="218" t="s">
        <v>86</v>
      </c>
      <c r="AY426" s="17" t="s">
        <v>124</v>
      </c>
      <c r="BE426" s="219">
        <f>IF(N426="základní",J426,0)</f>
        <v>0</v>
      </c>
      <c r="BF426" s="219">
        <f>IF(N426="snížená",J426,0)</f>
        <v>0</v>
      </c>
      <c r="BG426" s="219">
        <f>IF(N426="zákl. přenesená",J426,0)</f>
        <v>0</v>
      </c>
      <c r="BH426" s="219">
        <f>IF(N426="sníž. přenesená",J426,0)</f>
        <v>0</v>
      </c>
      <c r="BI426" s="219">
        <f>IF(N426="nulová",J426,0)</f>
        <v>0</v>
      </c>
      <c r="BJ426" s="17" t="s">
        <v>84</v>
      </c>
      <c r="BK426" s="219">
        <f>ROUND(I426*H426,2)</f>
        <v>0</v>
      </c>
      <c r="BL426" s="17" t="s">
        <v>131</v>
      </c>
      <c r="BM426" s="218" t="s">
        <v>435</v>
      </c>
    </row>
    <row r="427" s="1" customFormat="1">
      <c r="B427" s="38"/>
      <c r="C427" s="39"/>
      <c r="D427" s="220" t="s">
        <v>133</v>
      </c>
      <c r="E427" s="39"/>
      <c r="F427" s="221" t="s">
        <v>436</v>
      </c>
      <c r="G427" s="39"/>
      <c r="H427" s="39"/>
      <c r="I427" s="131"/>
      <c r="J427" s="39"/>
      <c r="K427" s="39"/>
      <c r="L427" s="43"/>
      <c r="M427" s="222"/>
      <c r="N427" s="83"/>
      <c r="O427" s="83"/>
      <c r="P427" s="83"/>
      <c r="Q427" s="83"/>
      <c r="R427" s="83"/>
      <c r="S427" s="83"/>
      <c r="T427" s="84"/>
      <c r="AT427" s="17" t="s">
        <v>133</v>
      </c>
      <c r="AU427" s="17" t="s">
        <v>86</v>
      </c>
    </row>
    <row r="428" s="12" customFormat="1">
      <c r="B428" s="223"/>
      <c r="C428" s="224"/>
      <c r="D428" s="220" t="s">
        <v>134</v>
      </c>
      <c r="E428" s="225" t="s">
        <v>19</v>
      </c>
      <c r="F428" s="226" t="s">
        <v>135</v>
      </c>
      <c r="G428" s="224"/>
      <c r="H428" s="225" t="s">
        <v>19</v>
      </c>
      <c r="I428" s="227"/>
      <c r="J428" s="224"/>
      <c r="K428" s="224"/>
      <c r="L428" s="228"/>
      <c r="M428" s="229"/>
      <c r="N428" s="230"/>
      <c r="O428" s="230"/>
      <c r="P428" s="230"/>
      <c r="Q428" s="230"/>
      <c r="R428" s="230"/>
      <c r="S428" s="230"/>
      <c r="T428" s="231"/>
      <c r="AT428" s="232" t="s">
        <v>134</v>
      </c>
      <c r="AU428" s="232" t="s">
        <v>86</v>
      </c>
      <c r="AV428" s="12" t="s">
        <v>84</v>
      </c>
      <c r="AW428" s="12" t="s">
        <v>37</v>
      </c>
      <c r="AX428" s="12" t="s">
        <v>76</v>
      </c>
      <c r="AY428" s="232" t="s">
        <v>124</v>
      </c>
    </row>
    <row r="429" s="12" customFormat="1">
      <c r="B429" s="223"/>
      <c r="C429" s="224"/>
      <c r="D429" s="220" t="s">
        <v>134</v>
      </c>
      <c r="E429" s="225" t="s">
        <v>19</v>
      </c>
      <c r="F429" s="226" t="s">
        <v>136</v>
      </c>
      <c r="G429" s="224"/>
      <c r="H429" s="225" t="s">
        <v>19</v>
      </c>
      <c r="I429" s="227"/>
      <c r="J429" s="224"/>
      <c r="K429" s="224"/>
      <c r="L429" s="228"/>
      <c r="M429" s="229"/>
      <c r="N429" s="230"/>
      <c r="O429" s="230"/>
      <c r="P429" s="230"/>
      <c r="Q429" s="230"/>
      <c r="R429" s="230"/>
      <c r="S429" s="230"/>
      <c r="T429" s="231"/>
      <c r="AT429" s="232" t="s">
        <v>134</v>
      </c>
      <c r="AU429" s="232" t="s">
        <v>86</v>
      </c>
      <c r="AV429" s="12" t="s">
        <v>84</v>
      </c>
      <c r="AW429" s="12" t="s">
        <v>37</v>
      </c>
      <c r="AX429" s="12" t="s">
        <v>76</v>
      </c>
      <c r="AY429" s="232" t="s">
        <v>124</v>
      </c>
    </row>
    <row r="430" s="13" customFormat="1">
      <c r="B430" s="233"/>
      <c r="C430" s="234"/>
      <c r="D430" s="220" t="s">
        <v>134</v>
      </c>
      <c r="E430" s="235" t="s">
        <v>19</v>
      </c>
      <c r="F430" s="236" t="s">
        <v>437</v>
      </c>
      <c r="G430" s="234"/>
      <c r="H430" s="237">
        <v>3.5699999999999998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AT430" s="243" t="s">
        <v>134</v>
      </c>
      <c r="AU430" s="243" t="s">
        <v>86</v>
      </c>
      <c r="AV430" s="13" t="s">
        <v>86</v>
      </c>
      <c r="AW430" s="13" t="s">
        <v>37</v>
      </c>
      <c r="AX430" s="13" t="s">
        <v>76</v>
      </c>
      <c r="AY430" s="243" t="s">
        <v>124</v>
      </c>
    </row>
    <row r="431" s="12" customFormat="1">
      <c r="B431" s="223"/>
      <c r="C431" s="224"/>
      <c r="D431" s="220" t="s">
        <v>134</v>
      </c>
      <c r="E431" s="225" t="s">
        <v>19</v>
      </c>
      <c r="F431" s="226" t="s">
        <v>138</v>
      </c>
      <c r="G431" s="224"/>
      <c r="H431" s="225" t="s">
        <v>19</v>
      </c>
      <c r="I431" s="227"/>
      <c r="J431" s="224"/>
      <c r="K431" s="224"/>
      <c r="L431" s="228"/>
      <c r="M431" s="229"/>
      <c r="N431" s="230"/>
      <c r="O431" s="230"/>
      <c r="P431" s="230"/>
      <c r="Q431" s="230"/>
      <c r="R431" s="230"/>
      <c r="S431" s="230"/>
      <c r="T431" s="231"/>
      <c r="AT431" s="232" t="s">
        <v>134</v>
      </c>
      <c r="AU431" s="232" t="s">
        <v>86</v>
      </c>
      <c r="AV431" s="12" t="s">
        <v>84</v>
      </c>
      <c r="AW431" s="12" t="s">
        <v>37</v>
      </c>
      <c r="AX431" s="12" t="s">
        <v>76</v>
      </c>
      <c r="AY431" s="232" t="s">
        <v>124</v>
      </c>
    </row>
    <row r="432" s="13" customFormat="1">
      <c r="B432" s="233"/>
      <c r="C432" s="234"/>
      <c r="D432" s="220" t="s">
        <v>134</v>
      </c>
      <c r="E432" s="235" t="s">
        <v>19</v>
      </c>
      <c r="F432" s="236" t="s">
        <v>260</v>
      </c>
      <c r="G432" s="234"/>
      <c r="H432" s="237">
        <v>4.9800000000000004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AT432" s="243" t="s">
        <v>134</v>
      </c>
      <c r="AU432" s="243" t="s">
        <v>86</v>
      </c>
      <c r="AV432" s="13" t="s">
        <v>86</v>
      </c>
      <c r="AW432" s="13" t="s">
        <v>37</v>
      </c>
      <c r="AX432" s="13" t="s">
        <v>76</v>
      </c>
      <c r="AY432" s="243" t="s">
        <v>124</v>
      </c>
    </row>
    <row r="433" s="13" customFormat="1">
      <c r="B433" s="233"/>
      <c r="C433" s="234"/>
      <c r="D433" s="220" t="s">
        <v>134</v>
      </c>
      <c r="E433" s="235" t="s">
        <v>19</v>
      </c>
      <c r="F433" s="236" t="s">
        <v>261</v>
      </c>
      <c r="G433" s="234"/>
      <c r="H433" s="237">
        <v>6.4450000000000003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AT433" s="243" t="s">
        <v>134</v>
      </c>
      <c r="AU433" s="243" t="s">
        <v>86</v>
      </c>
      <c r="AV433" s="13" t="s">
        <v>86</v>
      </c>
      <c r="AW433" s="13" t="s">
        <v>37</v>
      </c>
      <c r="AX433" s="13" t="s">
        <v>76</v>
      </c>
      <c r="AY433" s="243" t="s">
        <v>124</v>
      </c>
    </row>
    <row r="434" s="13" customFormat="1">
      <c r="B434" s="233"/>
      <c r="C434" s="234"/>
      <c r="D434" s="220" t="s">
        <v>134</v>
      </c>
      <c r="E434" s="235" t="s">
        <v>19</v>
      </c>
      <c r="F434" s="236" t="s">
        <v>262</v>
      </c>
      <c r="G434" s="234"/>
      <c r="H434" s="237">
        <v>3.3149999999999999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AT434" s="243" t="s">
        <v>134</v>
      </c>
      <c r="AU434" s="243" t="s">
        <v>86</v>
      </c>
      <c r="AV434" s="13" t="s">
        <v>86</v>
      </c>
      <c r="AW434" s="13" t="s">
        <v>37</v>
      </c>
      <c r="AX434" s="13" t="s">
        <v>76</v>
      </c>
      <c r="AY434" s="243" t="s">
        <v>124</v>
      </c>
    </row>
    <row r="435" s="13" customFormat="1">
      <c r="B435" s="233"/>
      <c r="C435" s="234"/>
      <c r="D435" s="220" t="s">
        <v>134</v>
      </c>
      <c r="E435" s="235" t="s">
        <v>19</v>
      </c>
      <c r="F435" s="236" t="s">
        <v>263</v>
      </c>
      <c r="G435" s="234"/>
      <c r="H435" s="237">
        <v>4.2000000000000002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AT435" s="243" t="s">
        <v>134</v>
      </c>
      <c r="AU435" s="243" t="s">
        <v>86</v>
      </c>
      <c r="AV435" s="13" t="s">
        <v>86</v>
      </c>
      <c r="AW435" s="13" t="s">
        <v>37</v>
      </c>
      <c r="AX435" s="13" t="s">
        <v>76</v>
      </c>
      <c r="AY435" s="243" t="s">
        <v>124</v>
      </c>
    </row>
    <row r="436" s="12" customFormat="1">
      <c r="B436" s="223"/>
      <c r="C436" s="224"/>
      <c r="D436" s="220" t="s">
        <v>134</v>
      </c>
      <c r="E436" s="225" t="s">
        <v>19</v>
      </c>
      <c r="F436" s="226" t="s">
        <v>146</v>
      </c>
      <c r="G436" s="224"/>
      <c r="H436" s="225" t="s">
        <v>19</v>
      </c>
      <c r="I436" s="227"/>
      <c r="J436" s="224"/>
      <c r="K436" s="224"/>
      <c r="L436" s="228"/>
      <c r="M436" s="229"/>
      <c r="N436" s="230"/>
      <c r="O436" s="230"/>
      <c r="P436" s="230"/>
      <c r="Q436" s="230"/>
      <c r="R436" s="230"/>
      <c r="S436" s="230"/>
      <c r="T436" s="231"/>
      <c r="AT436" s="232" t="s">
        <v>134</v>
      </c>
      <c r="AU436" s="232" t="s">
        <v>86</v>
      </c>
      <c r="AV436" s="12" t="s">
        <v>84</v>
      </c>
      <c r="AW436" s="12" t="s">
        <v>37</v>
      </c>
      <c r="AX436" s="12" t="s">
        <v>76</v>
      </c>
      <c r="AY436" s="232" t="s">
        <v>124</v>
      </c>
    </row>
    <row r="437" s="13" customFormat="1">
      <c r="B437" s="233"/>
      <c r="C437" s="234"/>
      <c r="D437" s="220" t="s">
        <v>134</v>
      </c>
      <c r="E437" s="235" t="s">
        <v>19</v>
      </c>
      <c r="F437" s="236" t="s">
        <v>438</v>
      </c>
      <c r="G437" s="234"/>
      <c r="H437" s="237">
        <v>7.7000000000000002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AT437" s="243" t="s">
        <v>134</v>
      </c>
      <c r="AU437" s="243" t="s">
        <v>86</v>
      </c>
      <c r="AV437" s="13" t="s">
        <v>86</v>
      </c>
      <c r="AW437" s="13" t="s">
        <v>37</v>
      </c>
      <c r="AX437" s="13" t="s">
        <v>76</v>
      </c>
      <c r="AY437" s="243" t="s">
        <v>124</v>
      </c>
    </row>
    <row r="438" s="12" customFormat="1">
      <c r="B438" s="223"/>
      <c r="C438" s="224"/>
      <c r="D438" s="220" t="s">
        <v>134</v>
      </c>
      <c r="E438" s="225" t="s">
        <v>19</v>
      </c>
      <c r="F438" s="226" t="s">
        <v>150</v>
      </c>
      <c r="G438" s="224"/>
      <c r="H438" s="225" t="s">
        <v>19</v>
      </c>
      <c r="I438" s="227"/>
      <c r="J438" s="224"/>
      <c r="K438" s="224"/>
      <c r="L438" s="228"/>
      <c r="M438" s="229"/>
      <c r="N438" s="230"/>
      <c r="O438" s="230"/>
      <c r="P438" s="230"/>
      <c r="Q438" s="230"/>
      <c r="R438" s="230"/>
      <c r="S438" s="230"/>
      <c r="T438" s="231"/>
      <c r="AT438" s="232" t="s">
        <v>134</v>
      </c>
      <c r="AU438" s="232" t="s">
        <v>86</v>
      </c>
      <c r="AV438" s="12" t="s">
        <v>84</v>
      </c>
      <c r="AW438" s="12" t="s">
        <v>37</v>
      </c>
      <c r="AX438" s="12" t="s">
        <v>76</v>
      </c>
      <c r="AY438" s="232" t="s">
        <v>124</v>
      </c>
    </row>
    <row r="439" s="13" customFormat="1">
      <c r="B439" s="233"/>
      <c r="C439" s="234"/>
      <c r="D439" s="220" t="s">
        <v>134</v>
      </c>
      <c r="E439" s="235" t="s">
        <v>19</v>
      </c>
      <c r="F439" s="236" t="s">
        <v>264</v>
      </c>
      <c r="G439" s="234"/>
      <c r="H439" s="237">
        <v>7.4500000000000002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AT439" s="243" t="s">
        <v>134</v>
      </c>
      <c r="AU439" s="243" t="s">
        <v>86</v>
      </c>
      <c r="AV439" s="13" t="s">
        <v>86</v>
      </c>
      <c r="AW439" s="13" t="s">
        <v>37</v>
      </c>
      <c r="AX439" s="13" t="s">
        <v>76</v>
      </c>
      <c r="AY439" s="243" t="s">
        <v>124</v>
      </c>
    </row>
    <row r="440" s="13" customFormat="1">
      <c r="B440" s="233"/>
      <c r="C440" s="234"/>
      <c r="D440" s="220" t="s">
        <v>134</v>
      </c>
      <c r="E440" s="235" t="s">
        <v>19</v>
      </c>
      <c r="F440" s="236" t="s">
        <v>265</v>
      </c>
      <c r="G440" s="234"/>
      <c r="H440" s="237">
        <v>8.5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AT440" s="243" t="s">
        <v>134</v>
      </c>
      <c r="AU440" s="243" t="s">
        <v>86</v>
      </c>
      <c r="AV440" s="13" t="s">
        <v>86</v>
      </c>
      <c r="AW440" s="13" t="s">
        <v>37</v>
      </c>
      <c r="AX440" s="13" t="s">
        <v>76</v>
      </c>
      <c r="AY440" s="243" t="s">
        <v>124</v>
      </c>
    </row>
    <row r="441" s="12" customFormat="1">
      <c r="B441" s="223"/>
      <c r="C441" s="224"/>
      <c r="D441" s="220" t="s">
        <v>134</v>
      </c>
      <c r="E441" s="225" t="s">
        <v>19</v>
      </c>
      <c r="F441" s="226" t="s">
        <v>153</v>
      </c>
      <c r="G441" s="224"/>
      <c r="H441" s="225" t="s">
        <v>19</v>
      </c>
      <c r="I441" s="227"/>
      <c r="J441" s="224"/>
      <c r="K441" s="224"/>
      <c r="L441" s="228"/>
      <c r="M441" s="229"/>
      <c r="N441" s="230"/>
      <c r="O441" s="230"/>
      <c r="P441" s="230"/>
      <c r="Q441" s="230"/>
      <c r="R441" s="230"/>
      <c r="S441" s="230"/>
      <c r="T441" s="231"/>
      <c r="AT441" s="232" t="s">
        <v>134</v>
      </c>
      <c r="AU441" s="232" t="s">
        <v>86</v>
      </c>
      <c r="AV441" s="12" t="s">
        <v>84</v>
      </c>
      <c r="AW441" s="12" t="s">
        <v>37</v>
      </c>
      <c r="AX441" s="12" t="s">
        <v>76</v>
      </c>
      <c r="AY441" s="232" t="s">
        <v>124</v>
      </c>
    </row>
    <row r="442" s="13" customFormat="1">
      <c r="B442" s="233"/>
      <c r="C442" s="234"/>
      <c r="D442" s="220" t="s">
        <v>134</v>
      </c>
      <c r="E442" s="235" t="s">
        <v>19</v>
      </c>
      <c r="F442" s="236" t="s">
        <v>266</v>
      </c>
      <c r="G442" s="234"/>
      <c r="H442" s="237">
        <v>3.1000000000000001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AT442" s="243" t="s">
        <v>134</v>
      </c>
      <c r="AU442" s="243" t="s">
        <v>86</v>
      </c>
      <c r="AV442" s="13" t="s">
        <v>86</v>
      </c>
      <c r="AW442" s="13" t="s">
        <v>37</v>
      </c>
      <c r="AX442" s="13" t="s">
        <v>76</v>
      </c>
      <c r="AY442" s="243" t="s">
        <v>124</v>
      </c>
    </row>
    <row r="443" s="12" customFormat="1">
      <c r="B443" s="223"/>
      <c r="C443" s="224"/>
      <c r="D443" s="220" t="s">
        <v>134</v>
      </c>
      <c r="E443" s="225" t="s">
        <v>19</v>
      </c>
      <c r="F443" s="226" t="s">
        <v>165</v>
      </c>
      <c r="G443" s="224"/>
      <c r="H443" s="225" t="s">
        <v>19</v>
      </c>
      <c r="I443" s="227"/>
      <c r="J443" s="224"/>
      <c r="K443" s="224"/>
      <c r="L443" s="228"/>
      <c r="M443" s="229"/>
      <c r="N443" s="230"/>
      <c r="O443" s="230"/>
      <c r="P443" s="230"/>
      <c r="Q443" s="230"/>
      <c r="R443" s="230"/>
      <c r="S443" s="230"/>
      <c r="T443" s="231"/>
      <c r="AT443" s="232" t="s">
        <v>134</v>
      </c>
      <c r="AU443" s="232" t="s">
        <v>86</v>
      </c>
      <c r="AV443" s="12" t="s">
        <v>84</v>
      </c>
      <c r="AW443" s="12" t="s">
        <v>37</v>
      </c>
      <c r="AX443" s="12" t="s">
        <v>76</v>
      </c>
      <c r="AY443" s="232" t="s">
        <v>124</v>
      </c>
    </row>
    <row r="444" s="13" customFormat="1">
      <c r="B444" s="233"/>
      <c r="C444" s="234"/>
      <c r="D444" s="220" t="s">
        <v>134</v>
      </c>
      <c r="E444" s="235" t="s">
        <v>19</v>
      </c>
      <c r="F444" s="236" t="s">
        <v>267</v>
      </c>
      <c r="G444" s="234"/>
      <c r="H444" s="237">
        <v>2.0499999999999998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AT444" s="243" t="s">
        <v>134</v>
      </c>
      <c r="AU444" s="243" t="s">
        <v>86</v>
      </c>
      <c r="AV444" s="13" t="s">
        <v>86</v>
      </c>
      <c r="AW444" s="13" t="s">
        <v>37</v>
      </c>
      <c r="AX444" s="13" t="s">
        <v>76</v>
      </c>
      <c r="AY444" s="243" t="s">
        <v>124</v>
      </c>
    </row>
    <row r="445" s="12" customFormat="1">
      <c r="B445" s="223"/>
      <c r="C445" s="224"/>
      <c r="D445" s="220" t="s">
        <v>134</v>
      </c>
      <c r="E445" s="225" t="s">
        <v>19</v>
      </c>
      <c r="F445" s="226" t="s">
        <v>167</v>
      </c>
      <c r="G445" s="224"/>
      <c r="H445" s="225" t="s">
        <v>19</v>
      </c>
      <c r="I445" s="227"/>
      <c r="J445" s="224"/>
      <c r="K445" s="224"/>
      <c r="L445" s="228"/>
      <c r="M445" s="229"/>
      <c r="N445" s="230"/>
      <c r="O445" s="230"/>
      <c r="P445" s="230"/>
      <c r="Q445" s="230"/>
      <c r="R445" s="230"/>
      <c r="S445" s="230"/>
      <c r="T445" s="231"/>
      <c r="AT445" s="232" t="s">
        <v>134</v>
      </c>
      <c r="AU445" s="232" t="s">
        <v>86</v>
      </c>
      <c r="AV445" s="12" t="s">
        <v>84</v>
      </c>
      <c r="AW445" s="12" t="s">
        <v>37</v>
      </c>
      <c r="AX445" s="12" t="s">
        <v>76</v>
      </c>
      <c r="AY445" s="232" t="s">
        <v>124</v>
      </c>
    </row>
    <row r="446" s="13" customFormat="1">
      <c r="B446" s="233"/>
      <c r="C446" s="234"/>
      <c r="D446" s="220" t="s">
        <v>134</v>
      </c>
      <c r="E446" s="235" t="s">
        <v>19</v>
      </c>
      <c r="F446" s="236" t="s">
        <v>268</v>
      </c>
      <c r="G446" s="234"/>
      <c r="H446" s="237">
        <v>4.0999999999999996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AT446" s="243" t="s">
        <v>134</v>
      </c>
      <c r="AU446" s="243" t="s">
        <v>86</v>
      </c>
      <c r="AV446" s="13" t="s">
        <v>86</v>
      </c>
      <c r="AW446" s="13" t="s">
        <v>37</v>
      </c>
      <c r="AX446" s="13" t="s">
        <v>76</v>
      </c>
      <c r="AY446" s="243" t="s">
        <v>124</v>
      </c>
    </row>
    <row r="447" s="13" customFormat="1">
      <c r="B447" s="233"/>
      <c r="C447" s="234"/>
      <c r="D447" s="220" t="s">
        <v>134</v>
      </c>
      <c r="E447" s="235" t="s">
        <v>19</v>
      </c>
      <c r="F447" s="236" t="s">
        <v>269</v>
      </c>
      <c r="G447" s="234"/>
      <c r="H447" s="237">
        <v>2.6499999999999999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AT447" s="243" t="s">
        <v>134</v>
      </c>
      <c r="AU447" s="243" t="s">
        <v>86</v>
      </c>
      <c r="AV447" s="13" t="s">
        <v>86</v>
      </c>
      <c r="AW447" s="13" t="s">
        <v>37</v>
      </c>
      <c r="AX447" s="13" t="s">
        <v>76</v>
      </c>
      <c r="AY447" s="243" t="s">
        <v>124</v>
      </c>
    </row>
    <row r="448" s="13" customFormat="1">
      <c r="B448" s="233"/>
      <c r="C448" s="234"/>
      <c r="D448" s="220" t="s">
        <v>134</v>
      </c>
      <c r="E448" s="235" t="s">
        <v>19</v>
      </c>
      <c r="F448" s="236" t="s">
        <v>270</v>
      </c>
      <c r="G448" s="234"/>
      <c r="H448" s="237">
        <v>4.4500000000000002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AT448" s="243" t="s">
        <v>134</v>
      </c>
      <c r="AU448" s="243" t="s">
        <v>86</v>
      </c>
      <c r="AV448" s="13" t="s">
        <v>86</v>
      </c>
      <c r="AW448" s="13" t="s">
        <v>37</v>
      </c>
      <c r="AX448" s="13" t="s">
        <v>76</v>
      </c>
      <c r="AY448" s="243" t="s">
        <v>124</v>
      </c>
    </row>
    <row r="449" s="12" customFormat="1">
      <c r="B449" s="223"/>
      <c r="C449" s="224"/>
      <c r="D449" s="220" t="s">
        <v>134</v>
      </c>
      <c r="E449" s="225" t="s">
        <v>19</v>
      </c>
      <c r="F449" s="226" t="s">
        <v>171</v>
      </c>
      <c r="G449" s="224"/>
      <c r="H449" s="225" t="s">
        <v>19</v>
      </c>
      <c r="I449" s="227"/>
      <c r="J449" s="224"/>
      <c r="K449" s="224"/>
      <c r="L449" s="228"/>
      <c r="M449" s="229"/>
      <c r="N449" s="230"/>
      <c r="O449" s="230"/>
      <c r="P449" s="230"/>
      <c r="Q449" s="230"/>
      <c r="R449" s="230"/>
      <c r="S449" s="230"/>
      <c r="T449" s="231"/>
      <c r="AT449" s="232" t="s">
        <v>134</v>
      </c>
      <c r="AU449" s="232" t="s">
        <v>86</v>
      </c>
      <c r="AV449" s="12" t="s">
        <v>84</v>
      </c>
      <c r="AW449" s="12" t="s">
        <v>37</v>
      </c>
      <c r="AX449" s="12" t="s">
        <v>76</v>
      </c>
      <c r="AY449" s="232" t="s">
        <v>124</v>
      </c>
    </row>
    <row r="450" s="13" customFormat="1">
      <c r="B450" s="233"/>
      <c r="C450" s="234"/>
      <c r="D450" s="220" t="s">
        <v>134</v>
      </c>
      <c r="E450" s="235" t="s">
        <v>19</v>
      </c>
      <c r="F450" s="236" t="s">
        <v>439</v>
      </c>
      <c r="G450" s="234"/>
      <c r="H450" s="237">
        <v>8.7200000000000006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AT450" s="243" t="s">
        <v>134</v>
      </c>
      <c r="AU450" s="243" t="s">
        <v>86</v>
      </c>
      <c r="AV450" s="13" t="s">
        <v>86</v>
      </c>
      <c r="AW450" s="13" t="s">
        <v>37</v>
      </c>
      <c r="AX450" s="13" t="s">
        <v>76</v>
      </c>
      <c r="AY450" s="243" t="s">
        <v>124</v>
      </c>
    </row>
    <row r="451" s="12" customFormat="1">
      <c r="B451" s="223"/>
      <c r="C451" s="224"/>
      <c r="D451" s="220" t="s">
        <v>134</v>
      </c>
      <c r="E451" s="225" t="s">
        <v>19</v>
      </c>
      <c r="F451" s="226" t="s">
        <v>174</v>
      </c>
      <c r="G451" s="224"/>
      <c r="H451" s="225" t="s">
        <v>19</v>
      </c>
      <c r="I451" s="227"/>
      <c r="J451" s="224"/>
      <c r="K451" s="224"/>
      <c r="L451" s="228"/>
      <c r="M451" s="229"/>
      <c r="N451" s="230"/>
      <c r="O451" s="230"/>
      <c r="P451" s="230"/>
      <c r="Q451" s="230"/>
      <c r="R451" s="230"/>
      <c r="S451" s="230"/>
      <c r="T451" s="231"/>
      <c r="AT451" s="232" t="s">
        <v>134</v>
      </c>
      <c r="AU451" s="232" t="s">
        <v>86</v>
      </c>
      <c r="AV451" s="12" t="s">
        <v>84</v>
      </c>
      <c r="AW451" s="12" t="s">
        <v>37</v>
      </c>
      <c r="AX451" s="12" t="s">
        <v>76</v>
      </c>
      <c r="AY451" s="232" t="s">
        <v>124</v>
      </c>
    </row>
    <row r="452" s="13" customFormat="1">
      <c r="B452" s="233"/>
      <c r="C452" s="234"/>
      <c r="D452" s="220" t="s">
        <v>134</v>
      </c>
      <c r="E452" s="235" t="s">
        <v>19</v>
      </c>
      <c r="F452" s="236" t="s">
        <v>440</v>
      </c>
      <c r="G452" s="234"/>
      <c r="H452" s="237">
        <v>3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AT452" s="243" t="s">
        <v>134</v>
      </c>
      <c r="AU452" s="243" t="s">
        <v>86</v>
      </c>
      <c r="AV452" s="13" t="s">
        <v>86</v>
      </c>
      <c r="AW452" s="13" t="s">
        <v>37</v>
      </c>
      <c r="AX452" s="13" t="s">
        <v>76</v>
      </c>
      <c r="AY452" s="243" t="s">
        <v>124</v>
      </c>
    </row>
    <row r="453" s="12" customFormat="1">
      <c r="B453" s="223"/>
      <c r="C453" s="224"/>
      <c r="D453" s="220" t="s">
        <v>134</v>
      </c>
      <c r="E453" s="225" t="s">
        <v>19</v>
      </c>
      <c r="F453" s="226" t="s">
        <v>177</v>
      </c>
      <c r="G453" s="224"/>
      <c r="H453" s="225" t="s">
        <v>19</v>
      </c>
      <c r="I453" s="227"/>
      <c r="J453" s="224"/>
      <c r="K453" s="224"/>
      <c r="L453" s="228"/>
      <c r="M453" s="229"/>
      <c r="N453" s="230"/>
      <c r="O453" s="230"/>
      <c r="P453" s="230"/>
      <c r="Q453" s="230"/>
      <c r="R453" s="230"/>
      <c r="S453" s="230"/>
      <c r="T453" s="231"/>
      <c r="AT453" s="232" t="s">
        <v>134</v>
      </c>
      <c r="AU453" s="232" t="s">
        <v>86</v>
      </c>
      <c r="AV453" s="12" t="s">
        <v>84</v>
      </c>
      <c r="AW453" s="12" t="s">
        <v>37</v>
      </c>
      <c r="AX453" s="12" t="s">
        <v>76</v>
      </c>
      <c r="AY453" s="232" t="s">
        <v>124</v>
      </c>
    </row>
    <row r="454" s="13" customFormat="1">
      <c r="B454" s="233"/>
      <c r="C454" s="234"/>
      <c r="D454" s="220" t="s">
        <v>134</v>
      </c>
      <c r="E454" s="235" t="s">
        <v>19</v>
      </c>
      <c r="F454" s="236" t="s">
        <v>271</v>
      </c>
      <c r="G454" s="234"/>
      <c r="H454" s="237">
        <v>4.2750000000000004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AT454" s="243" t="s">
        <v>134</v>
      </c>
      <c r="AU454" s="243" t="s">
        <v>86</v>
      </c>
      <c r="AV454" s="13" t="s">
        <v>86</v>
      </c>
      <c r="AW454" s="13" t="s">
        <v>37</v>
      </c>
      <c r="AX454" s="13" t="s">
        <v>76</v>
      </c>
      <c r="AY454" s="243" t="s">
        <v>124</v>
      </c>
    </row>
    <row r="455" s="12" customFormat="1">
      <c r="B455" s="223"/>
      <c r="C455" s="224"/>
      <c r="D455" s="220" t="s">
        <v>134</v>
      </c>
      <c r="E455" s="225" t="s">
        <v>19</v>
      </c>
      <c r="F455" s="226" t="s">
        <v>179</v>
      </c>
      <c r="G455" s="224"/>
      <c r="H455" s="225" t="s">
        <v>19</v>
      </c>
      <c r="I455" s="227"/>
      <c r="J455" s="224"/>
      <c r="K455" s="224"/>
      <c r="L455" s="228"/>
      <c r="M455" s="229"/>
      <c r="N455" s="230"/>
      <c r="O455" s="230"/>
      <c r="P455" s="230"/>
      <c r="Q455" s="230"/>
      <c r="R455" s="230"/>
      <c r="S455" s="230"/>
      <c r="T455" s="231"/>
      <c r="AT455" s="232" t="s">
        <v>134</v>
      </c>
      <c r="AU455" s="232" t="s">
        <v>86</v>
      </c>
      <c r="AV455" s="12" t="s">
        <v>84</v>
      </c>
      <c r="AW455" s="12" t="s">
        <v>37</v>
      </c>
      <c r="AX455" s="12" t="s">
        <v>76</v>
      </c>
      <c r="AY455" s="232" t="s">
        <v>124</v>
      </c>
    </row>
    <row r="456" s="13" customFormat="1">
      <c r="B456" s="233"/>
      <c r="C456" s="234"/>
      <c r="D456" s="220" t="s">
        <v>134</v>
      </c>
      <c r="E456" s="235" t="s">
        <v>19</v>
      </c>
      <c r="F456" s="236" t="s">
        <v>272</v>
      </c>
      <c r="G456" s="234"/>
      <c r="H456" s="237">
        <v>7.625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AT456" s="243" t="s">
        <v>134</v>
      </c>
      <c r="AU456" s="243" t="s">
        <v>86</v>
      </c>
      <c r="AV456" s="13" t="s">
        <v>86</v>
      </c>
      <c r="AW456" s="13" t="s">
        <v>37</v>
      </c>
      <c r="AX456" s="13" t="s">
        <v>76</v>
      </c>
      <c r="AY456" s="243" t="s">
        <v>124</v>
      </c>
    </row>
    <row r="457" s="12" customFormat="1">
      <c r="B457" s="223"/>
      <c r="C457" s="224"/>
      <c r="D457" s="220" t="s">
        <v>134</v>
      </c>
      <c r="E457" s="225" t="s">
        <v>19</v>
      </c>
      <c r="F457" s="226" t="s">
        <v>181</v>
      </c>
      <c r="G457" s="224"/>
      <c r="H457" s="225" t="s">
        <v>19</v>
      </c>
      <c r="I457" s="227"/>
      <c r="J457" s="224"/>
      <c r="K457" s="224"/>
      <c r="L457" s="228"/>
      <c r="M457" s="229"/>
      <c r="N457" s="230"/>
      <c r="O457" s="230"/>
      <c r="P457" s="230"/>
      <c r="Q457" s="230"/>
      <c r="R457" s="230"/>
      <c r="S457" s="230"/>
      <c r="T457" s="231"/>
      <c r="AT457" s="232" t="s">
        <v>134</v>
      </c>
      <c r="AU457" s="232" t="s">
        <v>86</v>
      </c>
      <c r="AV457" s="12" t="s">
        <v>84</v>
      </c>
      <c r="AW457" s="12" t="s">
        <v>37</v>
      </c>
      <c r="AX457" s="12" t="s">
        <v>76</v>
      </c>
      <c r="AY457" s="232" t="s">
        <v>124</v>
      </c>
    </row>
    <row r="458" s="13" customFormat="1">
      <c r="B458" s="233"/>
      <c r="C458" s="234"/>
      <c r="D458" s="220" t="s">
        <v>134</v>
      </c>
      <c r="E458" s="235" t="s">
        <v>19</v>
      </c>
      <c r="F458" s="236" t="s">
        <v>273</v>
      </c>
      <c r="G458" s="234"/>
      <c r="H458" s="237">
        <v>16.899999999999999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AT458" s="243" t="s">
        <v>134</v>
      </c>
      <c r="AU458" s="243" t="s">
        <v>86</v>
      </c>
      <c r="AV458" s="13" t="s">
        <v>86</v>
      </c>
      <c r="AW458" s="13" t="s">
        <v>37</v>
      </c>
      <c r="AX458" s="13" t="s">
        <v>76</v>
      </c>
      <c r="AY458" s="243" t="s">
        <v>124</v>
      </c>
    </row>
    <row r="459" s="12" customFormat="1">
      <c r="B459" s="223"/>
      <c r="C459" s="224"/>
      <c r="D459" s="220" t="s">
        <v>134</v>
      </c>
      <c r="E459" s="225" t="s">
        <v>19</v>
      </c>
      <c r="F459" s="226" t="s">
        <v>183</v>
      </c>
      <c r="G459" s="224"/>
      <c r="H459" s="225" t="s">
        <v>19</v>
      </c>
      <c r="I459" s="227"/>
      <c r="J459" s="224"/>
      <c r="K459" s="224"/>
      <c r="L459" s="228"/>
      <c r="M459" s="229"/>
      <c r="N459" s="230"/>
      <c r="O459" s="230"/>
      <c r="P459" s="230"/>
      <c r="Q459" s="230"/>
      <c r="R459" s="230"/>
      <c r="S459" s="230"/>
      <c r="T459" s="231"/>
      <c r="AT459" s="232" t="s">
        <v>134</v>
      </c>
      <c r="AU459" s="232" t="s">
        <v>86</v>
      </c>
      <c r="AV459" s="12" t="s">
        <v>84</v>
      </c>
      <c r="AW459" s="12" t="s">
        <v>37</v>
      </c>
      <c r="AX459" s="12" t="s">
        <v>76</v>
      </c>
      <c r="AY459" s="232" t="s">
        <v>124</v>
      </c>
    </row>
    <row r="460" s="13" customFormat="1">
      <c r="B460" s="233"/>
      <c r="C460" s="234"/>
      <c r="D460" s="220" t="s">
        <v>134</v>
      </c>
      <c r="E460" s="235" t="s">
        <v>19</v>
      </c>
      <c r="F460" s="236" t="s">
        <v>274</v>
      </c>
      <c r="G460" s="234"/>
      <c r="H460" s="237">
        <v>4.6399999999999997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AT460" s="243" t="s">
        <v>134</v>
      </c>
      <c r="AU460" s="243" t="s">
        <v>86</v>
      </c>
      <c r="AV460" s="13" t="s">
        <v>86</v>
      </c>
      <c r="AW460" s="13" t="s">
        <v>37</v>
      </c>
      <c r="AX460" s="13" t="s">
        <v>76</v>
      </c>
      <c r="AY460" s="243" t="s">
        <v>124</v>
      </c>
    </row>
    <row r="461" s="12" customFormat="1">
      <c r="B461" s="223"/>
      <c r="C461" s="224"/>
      <c r="D461" s="220" t="s">
        <v>134</v>
      </c>
      <c r="E461" s="225" t="s">
        <v>19</v>
      </c>
      <c r="F461" s="226" t="s">
        <v>185</v>
      </c>
      <c r="G461" s="224"/>
      <c r="H461" s="225" t="s">
        <v>19</v>
      </c>
      <c r="I461" s="227"/>
      <c r="J461" s="224"/>
      <c r="K461" s="224"/>
      <c r="L461" s="228"/>
      <c r="M461" s="229"/>
      <c r="N461" s="230"/>
      <c r="O461" s="230"/>
      <c r="P461" s="230"/>
      <c r="Q461" s="230"/>
      <c r="R461" s="230"/>
      <c r="S461" s="230"/>
      <c r="T461" s="231"/>
      <c r="AT461" s="232" t="s">
        <v>134</v>
      </c>
      <c r="AU461" s="232" t="s">
        <v>86</v>
      </c>
      <c r="AV461" s="12" t="s">
        <v>84</v>
      </c>
      <c r="AW461" s="12" t="s">
        <v>37</v>
      </c>
      <c r="AX461" s="12" t="s">
        <v>76</v>
      </c>
      <c r="AY461" s="232" t="s">
        <v>124</v>
      </c>
    </row>
    <row r="462" s="13" customFormat="1">
      <c r="B462" s="233"/>
      <c r="C462" s="234"/>
      <c r="D462" s="220" t="s">
        <v>134</v>
      </c>
      <c r="E462" s="235" t="s">
        <v>19</v>
      </c>
      <c r="F462" s="236" t="s">
        <v>441</v>
      </c>
      <c r="G462" s="234"/>
      <c r="H462" s="237">
        <v>2.7000000000000002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AT462" s="243" t="s">
        <v>134</v>
      </c>
      <c r="AU462" s="243" t="s">
        <v>86</v>
      </c>
      <c r="AV462" s="13" t="s">
        <v>86</v>
      </c>
      <c r="AW462" s="13" t="s">
        <v>37</v>
      </c>
      <c r="AX462" s="13" t="s">
        <v>76</v>
      </c>
      <c r="AY462" s="243" t="s">
        <v>124</v>
      </c>
    </row>
    <row r="463" s="12" customFormat="1">
      <c r="B463" s="223"/>
      <c r="C463" s="224"/>
      <c r="D463" s="220" t="s">
        <v>134</v>
      </c>
      <c r="E463" s="225" t="s">
        <v>19</v>
      </c>
      <c r="F463" s="226" t="s">
        <v>410</v>
      </c>
      <c r="G463" s="224"/>
      <c r="H463" s="225" t="s">
        <v>19</v>
      </c>
      <c r="I463" s="227"/>
      <c r="J463" s="224"/>
      <c r="K463" s="224"/>
      <c r="L463" s="228"/>
      <c r="M463" s="229"/>
      <c r="N463" s="230"/>
      <c r="O463" s="230"/>
      <c r="P463" s="230"/>
      <c r="Q463" s="230"/>
      <c r="R463" s="230"/>
      <c r="S463" s="230"/>
      <c r="T463" s="231"/>
      <c r="AT463" s="232" t="s">
        <v>134</v>
      </c>
      <c r="AU463" s="232" t="s">
        <v>86</v>
      </c>
      <c r="AV463" s="12" t="s">
        <v>84</v>
      </c>
      <c r="AW463" s="12" t="s">
        <v>37</v>
      </c>
      <c r="AX463" s="12" t="s">
        <v>76</v>
      </c>
      <c r="AY463" s="232" t="s">
        <v>124</v>
      </c>
    </row>
    <row r="464" s="13" customFormat="1">
      <c r="B464" s="233"/>
      <c r="C464" s="234"/>
      <c r="D464" s="220" t="s">
        <v>134</v>
      </c>
      <c r="E464" s="235" t="s">
        <v>19</v>
      </c>
      <c r="F464" s="236" t="s">
        <v>275</v>
      </c>
      <c r="G464" s="234"/>
      <c r="H464" s="237">
        <v>3.0699999999999998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AT464" s="243" t="s">
        <v>134</v>
      </c>
      <c r="AU464" s="243" t="s">
        <v>86</v>
      </c>
      <c r="AV464" s="13" t="s">
        <v>86</v>
      </c>
      <c r="AW464" s="13" t="s">
        <v>37</v>
      </c>
      <c r="AX464" s="13" t="s">
        <v>76</v>
      </c>
      <c r="AY464" s="243" t="s">
        <v>124</v>
      </c>
    </row>
    <row r="465" s="12" customFormat="1">
      <c r="B465" s="223"/>
      <c r="C465" s="224"/>
      <c r="D465" s="220" t="s">
        <v>134</v>
      </c>
      <c r="E465" s="225" t="s">
        <v>19</v>
      </c>
      <c r="F465" s="226" t="s">
        <v>442</v>
      </c>
      <c r="G465" s="224"/>
      <c r="H465" s="225" t="s">
        <v>19</v>
      </c>
      <c r="I465" s="227"/>
      <c r="J465" s="224"/>
      <c r="K465" s="224"/>
      <c r="L465" s="228"/>
      <c r="M465" s="229"/>
      <c r="N465" s="230"/>
      <c r="O465" s="230"/>
      <c r="P465" s="230"/>
      <c r="Q465" s="230"/>
      <c r="R465" s="230"/>
      <c r="S465" s="230"/>
      <c r="T465" s="231"/>
      <c r="AT465" s="232" t="s">
        <v>134</v>
      </c>
      <c r="AU465" s="232" t="s">
        <v>86</v>
      </c>
      <c r="AV465" s="12" t="s">
        <v>84</v>
      </c>
      <c r="AW465" s="12" t="s">
        <v>37</v>
      </c>
      <c r="AX465" s="12" t="s">
        <v>76</v>
      </c>
      <c r="AY465" s="232" t="s">
        <v>124</v>
      </c>
    </row>
    <row r="466" s="13" customFormat="1">
      <c r="B466" s="233"/>
      <c r="C466" s="234"/>
      <c r="D466" s="220" t="s">
        <v>134</v>
      </c>
      <c r="E466" s="235" t="s">
        <v>19</v>
      </c>
      <c r="F466" s="236" t="s">
        <v>276</v>
      </c>
      <c r="G466" s="234"/>
      <c r="H466" s="237">
        <v>2.2799999999999998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AT466" s="243" t="s">
        <v>134</v>
      </c>
      <c r="AU466" s="243" t="s">
        <v>86</v>
      </c>
      <c r="AV466" s="13" t="s">
        <v>86</v>
      </c>
      <c r="AW466" s="13" t="s">
        <v>37</v>
      </c>
      <c r="AX466" s="13" t="s">
        <v>76</v>
      </c>
      <c r="AY466" s="243" t="s">
        <v>124</v>
      </c>
    </row>
    <row r="467" s="14" customFormat="1">
      <c r="B467" s="244"/>
      <c r="C467" s="245"/>
      <c r="D467" s="220" t="s">
        <v>134</v>
      </c>
      <c r="E467" s="246" t="s">
        <v>19</v>
      </c>
      <c r="F467" s="247" t="s">
        <v>191</v>
      </c>
      <c r="G467" s="245"/>
      <c r="H467" s="248">
        <v>115.72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AT467" s="254" t="s">
        <v>134</v>
      </c>
      <c r="AU467" s="254" t="s">
        <v>86</v>
      </c>
      <c r="AV467" s="14" t="s">
        <v>192</v>
      </c>
      <c r="AW467" s="14" t="s">
        <v>37</v>
      </c>
      <c r="AX467" s="14" t="s">
        <v>84</v>
      </c>
      <c r="AY467" s="254" t="s">
        <v>124</v>
      </c>
    </row>
    <row r="468" s="1" customFormat="1" ht="24" customHeight="1">
      <c r="B468" s="38"/>
      <c r="C468" s="256" t="s">
        <v>443</v>
      </c>
      <c r="D468" s="256" t="s">
        <v>381</v>
      </c>
      <c r="E468" s="257" t="s">
        <v>444</v>
      </c>
      <c r="F468" s="258" t="s">
        <v>445</v>
      </c>
      <c r="G468" s="259" t="s">
        <v>130</v>
      </c>
      <c r="H468" s="260">
        <v>12.728999999999999</v>
      </c>
      <c r="I468" s="261"/>
      <c r="J468" s="262">
        <f>ROUND(I468*H468,2)</f>
        <v>0</v>
      </c>
      <c r="K468" s="258" t="s">
        <v>203</v>
      </c>
      <c r="L468" s="263"/>
      <c r="M468" s="264" t="s">
        <v>19</v>
      </c>
      <c r="N468" s="265" t="s">
        <v>47</v>
      </c>
      <c r="O468" s="83"/>
      <c r="P468" s="216">
        <f>O468*H468</f>
        <v>0</v>
      </c>
      <c r="Q468" s="216">
        <v>0.019199999999999998</v>
      </c>
      <c r="R468" s="216">
        <f>Q468*H468</f>
        <v>0.24439679999999997</v>
      </c>
      <c r="S468" s="216">
        <v>0</v>
      </c>
      <c r="T468" s="217">
        <f>S468*H468</f>
        <v>0</v>
      </c>
      <c r="AR468" s="218" t="s">
        <v>384</v>
      </c>
      <c r="AT468" s="218" t="s">
        <v>381</v>
      </c>
      <c r="AU468" s="218" t="s">
        <v>86</v>
      </c>
      <c r="AY468" s="17" t="s">
        <v>124</v>
      </c>
      <c r="BE468" s="219">
        <f>IF(N468="základní",J468,0)</f>
        <v>0</v>
      </c>
      <c r="BF468" s="219">
        <f>IF(N468="snížená",J468,0)</f>
        <v>0</v>
      </c>
      <c r="BG468" s="219">
        <f>IF(N468="zákl. přenesená",J468,0)</f>
        <v>0</v>
      </c>
      <c r="BH468" s="219">
        <f>IF(N468="sníž. přenesená",J468,0)</f>
        <v>0</v>
      </c>
      <c r="BI468" s="219">
        <f>IF(N468="nulová",J468,0)</f>
        <v>0</v>
      </c>
      <c r="BJ468" s="17" t="s">
        <v>84</v>
      </c>
      <c r="BK468" s="219">
        <f>ROUND(I468*H468,2)</f>
        <v>0</v>
      </c>
      <c r="BL468" s="17" t="s">
        <v>131</v>
      </c>
      <c r="BM468" s="218" t="s">
        <v>446</v>
      </c>
    </row>
    <row r="469" s="1" customFormat="1">
      <c r="B469" s="38"/>
      <c r="C469" s="39"/>
      <c r="D469" s="220" t="s">
        <v>133</v>
      </c>
      <c r="E469" s="39"/>
      <c r="F469" s="221" t="s">
        <v>445</v>
      </c>
      <c r="G469" s="39"/>
      <c r="H469" s="39"/>
      <c r="I469" s="131"/>
      <c r="J469" s="39"/>
      <c r="K469" s="39"/>
      <c r="L469" s="43"/>
      <c r="M469" s="222"/>
      <c r="N469" s="83"/>
      <c r="O469" s="83"/>
      <c r="P469" s="83"/>
      <c r="Q469" s="83"/>
      <c r="R469" s="83"/>
      <c r="S469" s="83"/>
      <c r="T469" s="84"/>
      <c r="AT469" s="17" t="s">
        <v>133</v>
      </c>
      <c r="AU469" s="17" t="s">
        <v>86</v>
      </c>
    </row>
    <row r="470" s="12" customFormat="1">
      <c r="B470" s="223"/>
      <c r="C470" s="224"/>
      <c r="D470" s="220" t="s">
        <v>134</v>
      </c>
      <c r="E470" s="225" t="s">
        <v>19</v>
      </c>
      <c r="F470" s="226" t="s">
        <v>135</v>
      </c>
      <c r="G470" s="224"/>
      <c r="H470" s="225" t="s">
        <v>19</v>
      </c>
      <c r="I470" s="227"/>
      <c r="J470" s="224"/>
      <c r="K470" s="224"/>
      <c r="L470" s="228"/>
      <c r="M470" s="229"/>
      <c r="N470" s="230"/>
      <c r="O470" s="230"/>
      <c r="P470" s="230"/>
      <c r="Q470" s="230"/>
      <c r="R470" s="230"/>
      <c r="S470" s="230"/>
      <c r="T470" s="231"/>
      <c r="AT470" s="232" t="s">
        <v>134</v>
      </c>
      <c r="AU470" s="232" t="s">
        <v>86</v>
      </c>
      <c r="AV470" s="12" t="s">
        <v>84</v>
      </c>
      <c r="AW470" s="12" t="s">
        <v>37</v>
      </c>
      <c r="AX470" s="12" t="s">
        <v>76</v>
      </c>
      <c r="AY470" s="232" t="s">
        <v>124</v>
      </c>
    </row>
    <row r="471" s="13" customFormat="1">
      <c r="B471" s="233"/>
      <c r="C471" s="234"/>
      <c r="D471" s="220" t="s">
        <v>134</v>
      </c>
      <c r="E471" s="235" t="s">
        <v>19</v>
      </c>
      <c r="F471" s="236" t="s">
        <v>447</v>
      </c>
      <c r="G471" s="234"/>
      <c r="H471" s="237">
        <v>12.728999999999999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AT471" s="243" t="s">
        <v>134</v>
      </c>
      <c r="AU471" s="243" t="s">
        <v>86</v>
      </c>
      <c r="AV471" s="13" t="s">
        <v>86</v>
      </c>
      <c r="AW471" s="13" t="s">
        <v>37</v>
      </c>
      <c r="AX471" s="13" t="s">
        <v>84</v>
      </c>
      <c r="AY471" s="243" t="s">
        <v>124</v>
      </c>
    </row>
    <row r="472" s="1" customFormat="1" ht="24" customHeight="1">
      <c r="B472" s="38"/>
      <c r="C472" s="207" t="s">
        <v>448</v>
      </c>
      <c r="D472" s="207" t="s">
        <v>127</v>
      </c>
      <c r="E472" s="208" t="s">
        <v>449</v>
      </c>
      <c r="F472" s="209" t="s">
        <v>450</v>
      </c>
      <c r="G472" s="210" t="s">
        <v>368</v>
      </c>
      <c r="H472" s="255"/>
      <c r="I472" s="212"/>
      <c r="J472" s="213">
        <f>ROUND(I472*H472,2)</f>
        <v>0</v>
      </c>
      <c r="K472" s="209" t="s">
        <v>203</v>
      </c>
      <c r="L472" s="43"/>
      <c r="M472" s="214" t="s">
        <v>19</v>
      </c>
      <c r="N472" s="215" t="s">
        <v>47</v>
      </c>
      <c r="O472" s="83"/>
      <c r="P472" s="216">
        <f>O472*H472</f>
        <v>0</v>
      </c>
      <c r="Q472" s="216">
        <v>0</v>
      </c>
      <c r="R472" s="216">
        <f>Q472*H472</f>
        <v>0</v>
      </c>
      <c r="S472" s="216">
        <v>0</v>
      </c>
      <c r="T472" s="217">
        <f>S472*H472</f>
        <v>0</v>
      </c>
      <c r="AR472" s="218" t="s">
        <v>131</v>
      </c>
      <c r="AT472" s="218" t="s">
        <v>127</v>
      </c>
      <c r="AU472" s="218" t="s">
        <v>86</v>
      </c>
      <c r="AY472" s="17" t="s">
        <v>124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17" t="s">
        <v>84</v>
      </c>
      <c r="BK472" s="219">
        <f>ROUND(I472*H472,2)</f>
        <v>0</v>
      </c>
      <c r="BL472" s="17" t="s">
        <v>131</v>
      </c>
      <c r="BM472" s="218" t="s">
        <v>451</v>
      </c>
    </row>
    <row r="473" s="1" customFormat="1">
      <c r="B473" s="38"/>
      <c r="C473" s="39"/>
      <c r="D473" s="220" t="s">
        <v>133</v>
      </c>
      <c r="E473" s="39"/>
      <c r="F473" s="221" t="s">
        <v>452</v>
      </c>
      <c r="G473" s="39"/>
      <c r="H473" s="39"/>
      <c r="I473" s="131"/>
      <c r="J473" s="39"/>
      <c r="K473" s="39"/>
      <c r="L473" s="43"/>
      <c r="M473" s="222"/>
      <c r="N473" s="83"/>
      <c r="O473" s="83"/>
      <c r="P473" s="83"/>
      <c r="Q473" s="83"/>
      <c r="R473" s="83"/>
      <c r="S473" s="83"/>
      <c r="T473" s="84"/>
      <c r="AT473" s="17" t="s">
        <v>133</v>
      </c>
      <c r="AU473" s="17" t="s">
        <v>86</v>
      </c>
    </row>
    <row r="474" s="11" customFormat="1" ht="22.8" customHeight="1">
      <c r="B474" s="191"/>
      <c r="C474" s="192"/>
      <c r="D474" s="193" t="s">
        <v>75</v>
      </c>
      <c r="E474" s="205" t="s">
        <v>453</v>
      </c>
      <c r="F474" s="205" t="s">
        <v>454</v>
      </c>
      <c r="G474" s="192"/>
      <c r="H474" s="192"/>
      <c r="I474" s="195"/>
      <c r="J474" s="206">
        <f>BK474</f>
        <v>0</v>
      </c>
      <c r="K474" s="192"/>
      <c r="L474" s="197"/>
      <c r="M474" s="198"/>
      <c r="N474" s="199"/>
      <c r="O474" s="199"/>
      <c r="P474" s="200">
        <f>SUM(P475:P510)</f>
        <v>0</v>
      </c>
      <c r="Q474" s="199"/>
      <c r="R474" s="200">
        <f>SUM(R475:R510)</f>
        <v>0.013751350000000001</v>
      </c>
      <c r="S474" s="199"/>
      <c r="T474" s="201">
        <f>SUM(T475:T510)</f>
        <v>0.0099209999999999993</v>
      </c>
      <c r="AR474" s="202" t="s">
        <v>86</v>
      </c>
      <c r="AT474" s="203" t="s">
        <v>75</v>
      </c>
      <c r="AU474" s="203" t="s">
        <v>84</v>
      </c>
      <c r="AY474" s="202" t="s">
        <v>124</v>
      </c>
      <c r="BK474" s="204">
        <f>SUM(BK475:BK510)</f>
        <v>0</v>
      </c>
    </row>
    <row r="475" s="1" customFormat="1" ht="16.5" customHeight="1">
      <c r="B475" s="38"/>
      <c r="C475" s="207" t="s">
        <v>384</v>
      </c>
      <c r="D475" s="207" t="s">
        <v>127</v>
      </c>
      <c r="E475" s="208" t="s">
        <v>455</v>
      </c>
      <c r="F475" s="209" t="s">
        <v>456</v>
      </c>
      <c r="G475" s="210" t="s">
        <v>255</v>
      </c>
      <c r="H475" s="211">
        <v>33.07</v>
      </c>
      <c r="I475" s="212"/>
      <c r="J475" s="213">
        <f>ROUND(I475*H475,2)</f>
        <v>0</v>
      </c>
      <c r="K475" s="209" t="s">
        <v>203</v>
      </c>
      <c r="L475" s="43"/>
      <c r="M475" s="214" t="s">
        <v>19</v>
      </c>
      <c r="N475" s="215" t="s">
        <v>47</v>
      </c>
      <c r="O475" s="83"/>
      <c r="P475" s="216">
        <f>O475*H475</f>
        <v>0</v>
      </c>
      <c r="Q475" s="216">
        <v>0</v>
      </c>
      <c r="R475" s="216">
        <f>Q475*H475</f>
        <v>0</v>
      </c>
      <c r="S475" s="216">
        <v>0.00029999999999999997</v>
      </c>
      <c r="T475" s="217">
        <f>S475*H475</f>
        <v>0.0099209999999999993</v>
      </c>
      <c r="AR475" s="218" t="s">
        <v>131</v>
      </c>
      <c r="AT475" s="218" t="s">
        <v>127</v>
      </c>
      <c r="AU475" s="218" t="s">
        <v>86</v>
      </c>
      <c r="AY475" s="17" t="s">
        <v>124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17" t="s">
        <v>84</v>
      </c>
      <c r="BK475" s="219">
        <f>ROUND(I475*H475,2)</f>
        <v>0</v>
      </c>
      <c r="BL475" s="17" t="s">
        <v>131</v>
      </c>
      <c r="BM475" s="218" t="s">
        <v>457</v>
      </c>
    </row>
    <row r="476" s="1" customFormat="1">
      <c r="B476" s="38"/>
      <c r="C476" s="39"/>
      <c r="D476" s="220" t="s">
        <v>133</v>
      </c>
      <c r="E476" s="39"/>
      <c r="F476" s="221" t="s">
        <v>458</v>
      </c>
      <c r="G476" s="39"/>
      <c r="H476" s="39"/>
      <c r="I476" s="131"/>
      <c r="J476" s="39"/>
      <c r="K476" s="39"/>
      <c r="L476" s="43"/>
      <c r="M476" s="222"/>
      <c r="N476" s="83"/>
      <c r="O476" s="83"/>
      <c r="P476" s="83"/>
      <c r="Q476" s="83"/>
      <c r="R476" s="83"/>
      <c r="S476" s="83"/>
      <c r="T476" s="84"/>
      <c r="AT476" s="17" t="s">
        <v>133</v>
      </c>
      <c r="AU476" s="17" t="s">
        <v>86</v>
      </c>
    </row>
    <row r="477" s="12" customFormat="1">
      <c r="B477" s="223"/>
      <c r="C477" s="224"/>
      <c r="D477" s="220" t="s">
        <v>134</v>
      </c>
      <c r="E477" s="225" t="s">
        <v>19</v>
      </c>
      <c r="F477" s="226" t="s">
        <v>258</v>
      </c>
      <c r="G477" s="224"/>
      <c r="H477" s="225" t="s">
        <v>19</v>
      </c>
      <c r="I477" s="227"/>
      <c r="J477" s="224"/>
      <c r="K477" s="224"/>
      <c r="L477" s="228"/>
      <c r="M477" s="229"/>
      <c r="N477" s="230"/>
      <c r="O477" s="230"/>
      <c r="P477" s="230"/>
      <c r="Q477" s="230"/>
      <c r="R477" s="230"/>
      <c r="S477" s="230"/>
      <c r="T477" s="231"/>
      <c r="AT477" s="232" t="s">
        <v>134</v>
      </c>
      <c r="AU477" s="232" t="s">
        <v>86</v>
      </c>
      <c r="AV477" s="12" t="s">
        <v>84</v>
      </c>
      <c r="AW477" s="12" t="s">
        <v>37</v>
      </c>
      <c r="AX477" s="12" t="s">
        <v>76</v>
      </c>
      <c r="AY477" s="232" t="s">
        <v>124</v>
      </c>
    </row>
    <row r="478" s="12" customFormat="1">
      <c r="B478" s="223"/>
      <c r="C478" s="224"/>
      <c r="D478" s="220" t="s">
        <v>134</v>
      </c>
      <c r="E478" s="225" t="s">
        <v>19</v>
      </c>
      <c r="F478" s="226" t="s">
        <v>459</v>
      </c>
      <c r="G478" s="224"/>
      <c r="H478" s="225" t="s">
        <v>19</v>
      </c>
      <c r="I478" s="227"/>
      <c r="J478" s="224"/>
      <c r="K478" s="224"/>
      <c r="L478" s="228"/>
      <c r="M478" s="229"/>
      <c r="N478" s="230"/>
      <c r="O478" s="230"/>
      <c r="P478" s="230"/>
      <c r="Q478" s="230"/>
      <c r="R478" s="230"/>
      <c r="S478" s="230"/>
      <c r="T478" s="231"/>
      <c r="AT478" s="232" t="s">
        <v>134</v>
      </c>
      <c r="AU478" s="232" t="s">
        <v>86</v>
      </c>
      <c r="AV478" s="12" t="s">
        <v>84</v>
      </c>
      <c r="AW478" s="12" t="s">
        <v>37</v>
      </c>
      <c r="AX478" s="12" t="s">
        <v>76</v>
      </c>
      <c r="AY478" s="232" t="s">
        <v>124</v>
      </c>
    </row>
    <row r="479" s="12" customFormat="1">
      <c r="B479" s="223"/>
      <c r="C479" s="224"/>
      <c r="D479" s="220" t="s">
        <v>134</v>
      </c>
      <c r="E479" s="225" t="s">
        <v>19</v>
      </c>
      <c r="F479" s="226" t="s">
        <v>155</v>
      </c>
      <c r="G479" s="224"/>
      <c r="H479" s="225" t="s">
        <v>19</v>
      </c>
      <c r="I479" s="227"/>
      <c r="J479" s="224"/>
      <c r="K479" s="224"/>
      <c r="L479" s="228"/>
      <c r="M479" s="229"/>
      <c r="N479" s="230"/>
      <c r="O479" s="230"/>
      <c r="P479" s="230"/>
      <c r="Q479" s="230"/>
      <c r="R479" s="230"/>
      <c r="S479" s="230"/>
      <c r="T479" s="231"/>
      <c r="AT479" s="232" t="s">
        <v>134</v>
      </c>
      <c r="AU479" s="232" t="s">
        <v>86</v>
      </c>
      <c r="AV479" s="12" t="s">
        <v>84</v>
      </c>
      <c r="AW479" s="12" t="s">
        <v>37</v>
      </c>
      <c r="AX479" s="12" t="s">
        <v>76</v>
      </c>
      <c r="AY479" s="232" t="s">
        <v>124</v>
      </c>
    </row>
    <row r="480" s="13" customFormat="1">
      <c r="B480" s="233"/>
      <c r="C480" s="234"/>
      <c r="D480" s="220" t="s">
        <v>134</v>
      </c>
      <c r="E480" s="235" t="s">
        <v>19</v>
      </c>
      <c r="F480" s="236" t="s">
        <v>460</v>
      </c>
      <c r="G480" s="234"/>
      <c r="H480" s="237">
        <v>2.1499999999999999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AT480" s="243" t="s">
        <v>134</v>
      </c>
      <c r="AU480" s="243" t="s">
        <v>86</v>
      </c>
      <c r="AV480" s="13" t="s">
        <v>86</v>
      </c>
      <c r="AW480" s="13" t="s">
        <v>37</v>
      </c>
      <c r="AX480" s="13" t="s">
        <v>76</v>
      </c>
      <c r="AY480" s="243" t="s">
        <v>124</v>
      </c>
    </row>
    <row r="481" s="13" customFormat="1">
      <c r="B481" s="233"/>
      <c r="C481" s="234"/>
      <c r="D481" s="220" t="s">
        <v>134</v>
      </c>
      <c r="E481" s="235" t="s">
        <v>19</v>
      </c>
      <c r="F481" s="236" t="s">
        <v>461</v>
      </c>
      <c r="G481" s="234"/>
      <c r="H481" s="237">
        <v>4.9000000000000004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AT481" s="243" t="s">
        <v>134</v>
      </c>
      <c r="AU481" s="243" t="s">
        <v>86</v>
      </c>
      <c r="AV481" s="13" t="s">
        <v>86</v>
      </c>
      <c r="AW481" s="13" t="s">
        <v>37</v>
      </c>
      <c r="AX481" s="13" t="s">
        <v>76</v>
      </c>
      <c r="AY481" s="243" t="s">
        <v>124</v>
      </c>
    </row>
    <row r="482" s="13" customFormat="1">
      <c r="B482" s="233"/>
      <c r="C482" s="234"/>
      <c r="D482" s="220" t="s">
        <v>134</v>
      </c>
      <c r="E482" s="235" t="s">
        <v>19</v>
      </c>
      <c r="F482" s="236" t="s">
        <v>460</v>
      </c>
      <c r="G482" s="234"/>
      <c r="H482" s="237">
        <v>2.1499999999999999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AT482" s="243" t="s">
        <v>134</v>
      </c>
      <c r="AU482" s="243" t="s">
        <v>86</v>
      </c>
      <c r="AV482" s="13" t="s">
        <v>86</v>
      </c>
      <c r="AW482" s="13" t="s">
        <v>37</v>
      </c>
      <c r="AX482" s="13" t="s">
        <v>76</v>
      </c>
      <c r="AY482" s="243" t="s">
        <v>124</v>
      </c>
    </row>
    <row r="483" s="12" customFormat="1">
      <c r="B483" s="223"/>
      <c r="C483" s="224"/>
      <c r="D483" s="220" t="s">
        <v>134</v>
      </c>
      <c r="E483" s="225" t="s">
        <v>19</v>
      </c>
      <c r="F483" s="226" t="s">
        <v>159</v>
      </c>
      <c r="G483" s="224"/>
      <c r="H483" s="225" t="s">
        <v>19</v>
      </c>
      <c r="I483" s="227"/>
      <c r="J483" s="224"/>
      <c r="K483" s="224"/>
      <c r="L483" s="228"/>
      <c r="M483" s="229"/>
      <c r="N483" s="230"/>
      <c r="O483" s="230"/>
      <c r="P483" s="230"/>
      <c r="Q483" s="230"/>
      <c r="R483" s="230"/>
      <c r="S483" s="230"/>
      <c r="T483" s="231"/>
      <c r="AT483" s="232" t="s">
        <v>134</v>
      </c>
      <c r="AU483" s="232" t="s">
        <v>86</v>
      </c>
      <c r="AV483" s="12" t="s">
        <v>84</v>
      </c>
      <c r="AW483" s="12" t="s">
        <v>37</v>
      </c>
      <c r="AX483" s="12" t="s">
        <v>76</v>
      </c>
      <c r="AY483" s="232" t="s">
        <v>124</v>
      </c>
    </row>
    <row r="484" s="13" customFormat="1">
      <c r="B484" s="233"/>
      <c r="C484" s="234"/>
      <c r="D484" s="220" t="s">
        <v>134</v>
      </c>
      <c r="E484" s="235" t="s">
        <v>19</v>
      </c>
      <c r="F484" s="236" t="s">
        <v>462</v>
      </c>
      <c r="G484" s="234"/>
      <c r="H484" s="237">
        <v>5.2199999999999998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AT484" s="243" t="s">
        <v>134</v>
      </c>
      <c r="AU484" s="243" t="s">
        <v>86</v>
      </c>
      <c r="AV484" s="13" t="s">
        <v>86</v>
      </c>
      <c r="AW484" s="13" t="s">
        <v>37</v>
      </c>
      <c r="AX484" s="13" t="s">
        <v>76</v>
      </c>
      <c r="AY484" s="243" t="s">
        <v>124</v>
      </c>
    </row>
    <row r="485" s="13" customFormat="1">
      <c r="B485" s="233"/>
      <c r="C485" s="234"/>
      <c r="D485" s="220" t="s">
        <v>134</v>
      </c>
      <c r="E485" s="235" t="s">
        <v>19</v>
      </c>
      <c r="F485" s="236" t="s">
        <v>463</v>
      </c>
      <c r="G485" s="234"/>
      <c r="H485" s="237">
        <v>8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AT485" s="243" t="s">
        <v>134</v>
      </c>
      <c r="AU485" s="243" t="s">
        <v>86</v>
      </c>
      <c r="AV485" s="13" t="s">
        <v>86</v>
      </c>
      <c r="AW485" s="13" t="s">
        <v>37</v>
      </c>
      <c r="AX485" s="13" t="s">
        <v>76</v>
      </c>
      <c r="AY485" s="243" t="s">
        <v>124</v>
      </c>
    </row>
    <row r="486" s="13" customFormat="1">
      <c r="B486" s="233"/>
      <c r="C486" s="234"/>
      <c r="D486" s="220" t="s">
        <v>134</v>
      </c>
      <c r="E486" s="235" t="s">
        <v>19</v>
      </c>
      <c r="F486" s="236" t="s">
        <v>464</v>
      </c>
      <c r="G486" s="234"/>
      <c r="H486" s="237">
        <v>4.2999999999999998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AT486" s="243" t="s">
        <v>134</v>
      </c>
      <c r="AU486" s="243" t="s">
        <v>86</v>
      </c>
      <c r="AV486" s="13" t="s">
        <v>86</v>
      </c>
      <c r="AW486" s="13" t="s">
        <v>37</v>
      </c>
      <c r="AX486" s="13" t="s">
        <v>76</v>
      </c>
      <c r="AY486" s="243" t="s">
        <v>124</v>
      </c>
    </row>
    <row r="487" s="12" customFormat="1">
      <c r="B487" s="223"/>
      <c r="C487" s="224"/>
      <c r="D487" s="220" t="s">
        <v>134</v>
      </c>
      <c r="E487" s="225" t="s">
        <v>19</v>
      </c>
      <c r="F487" s="226" t="s">
        <v>163</v>
      </c>
      <c r="G487" s="224"/>
      <c r="H487" s="225" t="s">
        <v>19</v>
      </c>
      <c r="I487" s="227"/>
      <c r="J487" s="224"/>
      <c r="K487" s="224"/>
      <c r="L487" s="228"/>
      <c r="M487" s="229"/>
      <c r="N487" s="230"/>
      <c r="O487" s="230"/>
      <c r="P487" s="230"/>
      <c r="Q487" s="230"/>
      <c r="R487" s="230"/>
      <c r="S487" s="230"/>
      <c r="T487" s="231"/>
      <c r="AT487" s="232" t="s">
        <v>134</v>
      </c>
      <c r="AU487" s="232" t="s">
        <v>86</v>
      </c>
      <c r="AV487" s="12" t="s">
        <v>84</v>
      </c>
      <c r="AW487" s="12" t="s">
        <v>37</v>
      </c>
      <c r="AX487" s="12" t="s">
        <v>76</v>
      </c>
      <c r="AY487" s="232" t="s">
        <v>124</v>
      </c>
    </row>
    <row r="488" s="13" customFormat="1">
      <c r="B488" s="233"/>
      <c r="C488" s="234"/>
      <c r="D488" s="220" t="s">
        <v>134</v>
      </c>
      <c r="E488" s="235" t="s">
        <v>19</v>
      </c>
      <c r="F488" s="236" t="s">
        <v>465</v>
      </c>
      <c r="G488" s="234"/>
      <c r="H488" s="237">
        <v>6.3499999999999996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AT488" s="243" t="s">
        <v>134</v>
      </c>
      <c r="AU488" s="243" t="s">
        <v>86</v>
      </c>
      <c r="AV488" s="13" t="s">
        <v>86</v>
      </c>
      <c r="AW488" s="13" t="s">
        <v>37</v>
      </c>
      <c r="AX488" s="13" t="s">
        <v>76</v>
      </c>
      <c r="AY488" s="243" t="s">
        <v>124</v>
      </c>
    </row>
    <row r="489" s="14" customFormat="1">
      <c r="B489" s="244"/>
      <c r="C489" s="245"/>
      <c r="D489" s="220" t="s">
        <v>134</v>
      </c>
      <c r="E489" s="246" t="s">
        <v>19</v>
      </c>
      <c r="F489" s="247" t="s">
        <v>191</v>
      </c>
      <c r="G489" s="245"/>
      <c r="H489" s="248">
        <v>33.07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AT489" s="254" t="s">
        <v>134</v>
      </c>
      <c r="AU489" s="254" t="s">
        <v>86</v>
      </c>
      <c r="AV489" s="14" t="s">
        <v>192</v>
      </c>
      <c r="AW489" s="14" t="s">
        <v>37</v>
      </c>
      <c r="AX489" s="14" t="s">
        <v>84</v>
      </c>
      <c r="AY489" s="254" t="s">
        <v>124</v>
      </c>
    </row>
    <row r="490" s="1" customFormat="1" ht="16.5" customHeight="1">
      <c r="B490" s="38"/>
      <c r="C490" s="207" t="s">
        <v>466</v>
      </c>
      <c r="D490" s="207" t="s">
        <v>127</v>
      </c>
      <c r="E490" s="208" t="s">
        <v>467</v>
      </c>
      <c r="F490" s="209" t="s">
        <v>468</v>
      </c>
      <c r="G490" s="210" t="s">
        <v>255</v>
      </c>
      <c r="H490" s="211">
        <v>37.469999999999999</v>
      </c>
      <c r="I490" s="212"/>
      <c r="J490" s="213">
        <f>ROUND(I490*H490,2)</f>
        <v>0</v>
      </c>
      <c r="K490" s="209" t="s">
        <v>203</v>
      </c>
      <c r="L490" s="43"/>
      <c r="M490" s="214" t="s">
        <v>19</v>
      </c>
      <c r="N490" s="215" t="s">
        <v>47</v>
      </c>
      <c r="O490" s="83"/>
      <c r="P490" s="216">
        <f>O490*H490</f>
        <v>0</v>
      </c>
      <c r="Q490" s="216">
        <v>1.0000000000000001E-05</v>
      </c>
      <c r="R490" s="216">
        <f>Q490*H490</f>
        <v>0.0003747</v>
      </c>
      <c r="S490" s="216">
        <v>0</v>
      </c>
      <c r="T490" s="217">
        <f>S490*H490</f>
        <v>0</v>
      </c>
      <c r="AR490" s="218" t="s">
        <v>131</v>
      </c>
      <c r="AT490" s="218" t="s">
        <v>127</v>
      </c>
      <c r="AU490" s="218" t="s">
        <v>86</v>
      </c>
      <c r="AY490" s="17" t="s">
        <v>124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17" t="s">
        <v>84</v>
      </c>
      <c r="BK490" s="219">
        <f>ROUND(I490*H490,2)</f>
        <v>0</v>
      </c>
      <c r="BL490" s="17" t="s">
        <v>131</v>
      </c>
      <c r="BM490" s="218" t="s">
        <v>469</v>
      </c>
    </row>
    <row r="491" s="1" customFormat="1">
      <c r="B491" s="38"/>
      <c r="C491" s="39"/>
      <c r="D491" s="220" t="s">
        <v>133</v>
      </c>
      <c r="E491" s="39"/>
      <c r="F491" s="221" t="s">
        <v>470</v>
      </c>
      <c r="G491" s="39"/>
      <c r="H491" s="39"/>
      <c r="I491" s="131"/>
      <c r="J491" s="39"/>
      <c r="K491" s="39"/>
      <c r="L491" s="43"/>
      <c r="M491" s="222"/>
      <c r="N491" s="83"/>
      <c r="O491" s="83"/>
      <c r="P491" s="83"/>
      <c r="Q491" s="83"/>
      <c r="R491" s="83"/>
      <c r="S491" s="83"/>
      <c r="T491" s="84"/>
      <c r="AT491" s="17" t="s">
        <v>133</v>
      </c>
      <c r="AU491" s="17" t="s">
        <v>86</v>
      </c>
    </row>
    <row r="492" s="12" customFormat="1">
      <c r="B492" s="223"/>
      <c r="C492" s="224"/>
      <c r="D492" s="220" t="s">
        <v>134</v>
      </c>
      <c r="E492" s="225" t="s">
        <v>19</v>
      </c>
      <c r="F492" s="226" t="s">
        <v>135</v>
      </c>
      <c r="G492" s="224"/>
      <c r="H492" s="225" t="s">
        <v>19</v>
      </c>
      <c r="I492" s="227"/>
      <c r="J492" s="224"/>
      <c r="K492" s="224"/>
      <c r="L492" s="228"/>
      <c r="M492" s="229"/>
      <c r="N492" s="230"/>
      <c r="O492" s="230"/>
      <c r="P492" s="230"/>
      <c r="Q492" s="230"/>
      <c r="R492" s="230"/>
      <c r="S492" s="230"/>
      <c r="T492" s="231"/>
      <c r="AT492" s="232" t="s">
        <v>134</v>
      </c>
      <c r="AU492" s="232" t="s">
        <v>86</v>
      </c>
      <c r="AV492" s="12" t="s">
        <v>84</v>
      </c>
      <c r="AW492" s="12" t="s">
        <v>37</v>
      </c>
      <c r="AX492" s="12" t="s">
        <v>76</v>
      </c>
      <c r="AY492" s="232" t="s">
        <v>124</v>
      </c>
    </row>
    <row r="493" s="12" customFormat="1">
      <c r="B493" s="223"/>
      <c r="C493" s="224"/>
      <c r="D493" s="220" t="s">
        <v>134</v>
      </c>
      <c r="E493" s="225" t="s">
        <v>19</v>
      </c>
      <c r="F493" s="226" t="s">
        <v>143</v>
      </c>
      <c r="G493" s="224"/>
      <c r="H493" s="225" t="s">
        <v>19</v>
      </c>
      <c r="I493" s="227"/>
      <c r="J493" s="224"/>
      <c r="K493" s="224"/>
      <c r="L493" s="228"/>
      <c r="M493" s="229"/>
      <c r="N493" s="230"/>
      <c r="O493" s="230"/>
      <c r="P493" s="230"/>
      <c r="Q493" s="230"/>
      <c r="R493" s="230"/>
      <c r="S493" s="230"/>
      <c r="T493" s="231"/>
      <c r="AT493" s="232" t="s">
        <v>134</v>
      </c>
      <c r="AU493" s="232" t="s">
        <v>86</v>
      </c>
      <c r="AV493" s="12" t="s">
        <v>84</v>
      </c>
      <c r="AW493" s="12" t="s">
        <v>37</v>
      </c>
      <c r="AX493" s="12" t="s">
        <v>76</v>
      </c>
      <c r="AY493" s="232" t="s">
        <v>124</v>
      </c>
    </row>
    <row r="494" s="13" customFormat="1">
      <c r="B494" s="233"/>
      <c r="C494" s="234"/>
      <c r="D494" s="220" t="s">
        <v>134</v>
      </c>
      <c r="E494" s="235" t="s">
        <v>19</v>
      </c>
      <c r="F494" s="236" t="s">
        <v>471</v>
      </c>
      <c r="G494" s="234"/>
      <c r="H494" s="237">
        <v>4.4000000000000004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AT494" s="243" t="s">
        <v>134</v>
      </c>
      <c r="AU494" s="243" t="s">
        <v>86</v>
      </c>
      <c r="AV494" s="13" t="s">
        <v>86</v>
      </c>
      <c r="AW494" s="13" t="s">
        <v>37</v>
      </c>
      <c r="AX494" s="13" t="s">
        <v>76</v>
      </c>
      <c r="AY494" s="243" t="s">
        <v>124</v>
      </c>
    </row>
    <row r="495" s="12" customFormat="1">
      <c r="B495" s="223"/>
      <c r="C495" s="224"/>
      <c r="D495" s="220" t="s">
        <v>134</v>
      </c>
      <c r="E495" s="225" t="s">
        <v>19</v>
      </c>
      <c r="F495" s="226" t="s">
        <v>155</v>
      </c>
      <c r="G495" s="224"/>
      <c r="H495" s="225" t="s">
        <v>19</v>
      </c>
      <c r="I495" s="227"/>
      <c r="J495" s="224"/>
      <c r="K495" s="224"/>
      <c r="L495" s="228"/>
      <c r="M495" s="229"/>
      <c r="N495" s="230"/>
      <c r="O495" s="230"/>
      <c r="P495" s="230"/>
      <c r="Q495" s="230"/>
      <c r="R495" s="230"/>
      <c r="S495" s="230"/>
      <c r="T495" s="231"/>
      <c r="AT495" s="232" t="s">
        <v>134</v>
      </c>
      <c r="AU495" s="232" t="s">
        <v>86</v>
      </c>
      <c r="AV495" s="12" t="s">
        <v>84</v>
      </c>
      <c r="AW495" s="12" t="s">
        <v>37</v>
      </c>
      <c r="AX495" s="12" t="s">
        <v>76</v>
      </c>
      <c r="AY495" s="232" t="s">
        <v>124</v>
      </c>
    </row>
    <row r="496" s="13" customFormat="1">
      <c r="B496" s="233"/>
      <c r="C496" s="234"/>
      <c r="D496" s="220" t="s">
        <v>134</v>
      </c>
      <c r="E496" s="235" t="s">
        <v>19</v>
      </c>
      <c r="F496" s="236" t="s">
        <v>460</v>
      </c>
      <c r="G496" s="234"/>
      <c r="H496" s="237">
        <v>2.1499999999999999</v>
      </c>
      <c r="I496" s="238"/>
      <c r="J496" s="234"/>
      <c r="K496" s="234"/>
      <c r="L496" s="239"/>
      <c r="M496" s="240"/>
      <c r="N496" s="241"/>
      <c r="O496" s="241"/>
      <c r="P496" s="241"/>
      <c r="Q496" s="241"/>
      <c r="R496" s="241"/>
      <c r="S496" s="241"/>
      <c r="T496" s="242"/>
      <c r="AT496" s="243" t="s">
        <v>134</v>
      </c>
      <c r="AU496" s="243" t="s">
        <v>86</v>
      </c>
      <c r="AV496" s="13" t="s">
        <v>86</v>
      </c>
      <c r="AW496" s="13" t="s">
        <v>37</v>
      </c>
      <c r="AX496" s="13" t="s">
        <v>76</v>
      </c>
      <c r="AY496" s="243" t="s">
        <v>124</v>
      </c>
    </row>
    <row r="497" s="13" customFormat="1">
      <c r="B497" s="233"/>
      <c r="C497" s="234"/>
      <c r="D497" s="220" t="s">
        <v>134</v>
      </c>
      <c r="E497" s="235" t="s">
        <v>19</v>
      </c>
      <c r="F497" s="236" t="s">
        <v>461</v>
      </c>
      <c r="G497" s="234"/>
      <c r="H497" s="237">
        <v>4.9000000000000004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AT497" s="243" t="s">
        <v>134</v>
      </c>
      <c r="AU497" s="243" t="s">
        <v>86</v>
      </c>
      <c r="AV497" s="13" t="s">
        <v>86</v>
      </c>
      <c r="AW497" s="13" t="s">
        <v>37</v>
      </c>
      <c r="AX497" s="13" t="s">
        <v>76</v>
      </c>
      <c r="AY497" s="243" t="s">
        <v>124</v>
      </c>
    </row>
    <row r="498" s="13" customFormat="1">
      <c r="B498" s="233"/>
      <c r="C498" s="234"/>
      <c r="D498" s="220" t="s">
        <v>134</v>
      </c>
      <c r="E498" s="235" t="s">
        <v>19</v>
      </c>
      <c r="F498" s="236" t="s">
        <v>460</v>
      </c>
      <c r="G498" s="234"/>
      <c r="H498" s="237">
        <v>2.1499999999999999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AT498" s="243" t="s">
        <v>134</v>
      </c>
      <c r="AU498" s="243" t="s">
        <v>86</v>
      </c>
      <c r="AV498" s="13" t="s">
        <v>86</v>
      </c>
      <c r="AW498" s="13" t="s">
        <v>37</v>
      </c>
      <c r="AX498" s="13" t="s">
        <v>76</v>
      </c>
      <c r="AY498" s="243" t="s">
        <v>124</v>
      </c>
    </row>
    <row r="499" s="12" customFormat="1">
      <c r="B499" s="223"/>
      <c r="C499" s="224"/>
      <c r="D499" s="220" t="s">
        <v>134</v>
      </c>
      <c r="E499" s="225" t="s">
        <v>19</v>
      </c>
      <c r="F499" s="226" t="s">
        <v>159</v>
      </c>
      <c r="G499" s="224"/>
      <c r="H499" s="225" t="s">
        <v>19</v>
      </c>
      <c r="I499" s="227"/>
      <c r="J499" s="224"/>
      <c r="K499" s="224"/>
      <c r="L499" s="228"/>
      <c r="M499" s="229"/>
      <c r="N499" s="230"/>
      <c r="O499" s="230"/>
      <c r="P499" s="230"/>
      <c r="Q499" s="230"/>
      <c r="R499" s="230"/>
      <c r="S499" s="230"/>
      <c r="T499" s="231"/>
      <c r="AT499" s="232" t="s">
        <v>134</v>
      </c>
      <c r="AU499" s="232" t="s">
        <v>86</v>
      </c>
      <c r="AV499" s="12" t="s">
        <v>84</v>
      </c>
      <c r="AW499" s="12" t="s">
        <v>37</v>
      </c>
      <c r="AX499" s="12" t="s">
        <v>76</v>
      </c>
      <c r="AY499" s="232" t="s">
        <v>124</v>
      </c>
    </row>
    <row r="500" s="13" customFormat="1">
      <c r="B500" s="233"/>
      <c r="C500" s="234"/>
      <c r="D500" s="220" t="s">
        <v>134</v>
      </c>
      <c r="E500" s="235" t="s">
        <v>19</v>
      </c>
      <c r="F500" s="236" t="s">
        <v>462</v>
      </c>
      <c r="G500" s="234"/>
      <c r="H500" s="237">
        <v>5.2199999999999998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AT500" s="243" t="s">
        <v>134</v>
      </c>
      <c r="AU500" s="243" t="s">
        <v>86</v>
      </c>
      <c r="AV500" s="13" t="s">
        <v>86</v>
      </c>
      <c r="AW500" s="13" t="s">
        <v>37</v>
      </c>
      <c r="AX500" s="13" t="s">
        <v>76</v>
      </c>
      <c r="AY500" s="243" t="s">
        <v>124</v>
      </c>
    </row>
    <row r="501" s="13" customFormat="1">
      <c r="B501" s="233"/>
      <c r="C501" s="234"/>
      <c r="D501" s="220" t="s">
        <v>134</v>
      </c>
      <c r="E501" s="235" t="s">
        <v>19</v>
      </c>
      <c r="F501" s="236" t="s">
        <v>463</v>
      </c>
      <c r="G501" s="234"/>
      <c r="H501" s="237">
        <v>8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AT501" s="243" t="s">
        <v>134</v>
      </c>
      <c r="AU501" s="243" t="s">
        <v>86</v>
      </c>
      <c r="AV501" s="13" t="s">
        <v>86</v>
      </c>
      <c r="AW501" s="13" t="s">
        <v>37</v>
      </c>
      <c r="AX501" s="13" t="s">
        <v>76</v>
      </c>
      <c r="AY501" s="243" t="s">
        <v>124</v>
      </c>
    </row>
    <row r="502" s="13" customFormat="1">
      <c r="B502" s="233"/>
      <c r="C502" s="234"/>
      <c r="D502" s="220" t="s">
        <v>134</v>
      </c>
      <c r="E502" s="235" t="s">
        <v>19</v>
      </c>
      <c r="F502" s="236" t="s">
        <v>464</v>
      </c>
      <c r="G502" s="234"/>
      <c r="H502" s="237">
        <v>4.2999999999999998</v>
      </c>
      <c r="I502" s="238"/>
      <c r="J502" s="234"/>
      <c r="K502" s="234"/>
      <c r="L502" s="239"/>
      <c r="M502" s="240"/>
      <c r="N502" s="241"/>
      <c r="O502" s="241"/>
      <c r="P502" s="241"/>
      <c r="Q502" s="241"/>
      <c r="R502" s="241"/>
      <c r="S502" s="241"/>
      <c r="T502" s="242"/>
      <c r="AT502" s="243" t="s">
        <v>134</v>
      </c>
      <c r="AU502" s="243" t="s">
        <v>86</v>
      </c>
      <c r="AV502" s="13" t="s">
        <v>86</v>
      </c>
      <c r="AW502" s="13" t="s">
        <v>37</v>
      </c>
      <c r="AX502" s="13" t="s">
        <v>76</v>
      </c>
      <c r="AY502" s="243" t="s">
        <v>124</v>
      </c>
    </row>
    <row r="503" s="12" customFormat="1">
      <c r="B503" s="223"/>
      <c r="C503" s="224"/>
      <c r="D503" s="220" t="s">
        <v>134</v>
      </c>
      <c r="E503" s="225" t="s">
        <v>19</v>
      </c>
      <c r="F503" s="226" t="s">
        <v>163</v>
      </c>
      <c r="G503" s="224"/>
      <c r="H503" s="225" t="s">
        <v>19</v>
      </c>
      <c r="I503" s="227"/>
      <c r="J503" s="224"/>
      <c r="K503" s="224"/>
      <c r="L503" s="228"/>
      <c r="M503" s="229"/>
      <c r="N503" s="230"/>
      <c r="O503" s="230"/>
      <c r="P503" s="230"/>
      <c r="Q503" s="230"/>
      <c r="R503" s="230"/>
      <c r="S503" s="230"/>
      <c r="T503" s="231"/>
      <c r="AT503" s="232" t="s">
        <v>134</v>
      </c>
      <c r="AU503" s="232" t="s">
        <v>86</v>
      </c>
      <c r="AV503" s="12" t="s">
        <v>84</v>
      </c>
      <c r="AW503" s="12" t="s">
        <v>37</v>
      </c>
      <c r="AX503" s="12" t="s">
        <v>76</v>
      </c>
      <c r="AY503" s="232" t="s">
        <v>124</v>
      </c>
    </row>
    <row r="504" s="13" customFormat="1">
      <c r="B504" s="233"/>
      <c r="C504" s="234"/>
      <c r="D504" s="220" t="s">
        <v>134</v>
      </c>
      <c r="E504" s="235" t="s">
        <v>19</v>
      </c>
      <c r="F504" s="236" t="s">
        <v>465</v>
      </c>
      <c r="G504" s="234"/>
      <c r="H504" s="237">
        <v>6.3499999999999996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AT504" s="243" t="s">
        <v>134</v>
      </c>
      <c r="AU504" s="243" t="s">
        <v>86</v>
      </c>
      <c r="AV504" s="13" t="s">
        <v>86</v>
      </c>
      <c r="AW504" s="13" t="s">
        <v>37</v>
      </c>
      <c r="AX504" s="13" t="s">
        <v>76</v>
      </c>
      <c r="AY504" s="243" t="s">
        <v>124</v>
      </c>
    </row>
    <row r="505" s="14" customFormat="1">
      <c r="B505" s="244"/>
      <c r="C505" s="245"/>
      <c r="D505" s="220" t="s">
        <v>134</v>
      </c>
      <c r="E505" s="246" t="s">
        <v>19</v>
      </c>
      <c r="F505" s="247" t="s">
        <v>191</v>
      </c>
      <c r="G505" s="245"/>
      <c r="H505" s="248">
        <v>37.469999999999999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AT505" s="254" t="s">
        <v>134</v>
      </c>
      <c r="AU505" s="254" t="s">
        <v>86</v>
      </c>
      <c r="AV505" s="14" t="s">
        <v>192</v>
      </c>
      <c r="AW505" s="14" t="s">
        <v>37</v>
      </c>
      <c r="AX505" s="14" t="s">
        <v>84</v>
      </c>
      <c r="AY505" s="254" t="s">
        <v>124</v>
      </c>
    </row>
    <row r="506" s="1" customFormat="1" ht="16.5" customHeight="1">
      <c r="B506" s="38"/>
      <c r="C506" s="256" t="s">
        <v>472</v>
      </c>
      <c r="D506" s="256" t="s">
        <v>381</v>
      </c>
      <c r="E506" s="257" t="s">
        <v>473</v>
      </c>
      <c r="F506" s="258" t="s">
        <v>474</v>
      </c>
      <c r="G506" s="259" t="s">
        <v>255</v>
      </c>
      <c r="H506" s="260">
        <v>38.219000000000001</v>
      </c>
      <c r="I506" s="261"/>
      <c r="J506" s="262">
        <f>ROUND(I506*H506,2)</f>
        <v>0</v>
      </c>
      <c r="K506" s="258" t="s">
        <v>203</v>
      </c>
      <c r="L506" s="263"/>
      <c r="M506" s="264" t="s">
        <v>19</v>
      </c>
      <c r="N506" s="265" t="s">
        <v>47</v>
      </c>
      <c r="O506" s="83"/>
      <c r="P506" s="216">
        <f>O506*H506</f>
        <v>0</v>
      </c>
      <c r="Q506" s="216">
        <v>0.00035</v>
      </c>
      <c r="R506" s="216">
        <f>Q506*H506</f>
        <v>0.01337665</v>
      </c>
      <c r="S506" s="216">
        <v>0</v>
      </c>
      <c r="T506" s="217">
        <f>S506*H506</f>
        <v>0</v>
      </c>
      <c r="AR506" s="218" t="s">
        <v>384</v>
      </c>
      <c r="AT506" s="218" t="s">
        <v>381</v>
      </c>
      <c r="AU506" s="218" t="s">
        <v>86</v>
      </c>
      <c r="AY506" s="17" t="s">
        <v>124</v>
      </c>
      <c r="BE506" s="219">
        <f>IF(N506="základní",J506,0)</f>
        <v>0</v>
      </c>
      <c r="BF506" s="219">
        <f>IF(N506="snížená",J506,0)</f>
        <v>0</v>
      </c>
      <c r="BG506" s="219">
        <f>IF(N506="zákl. přenesená",J506,0)</f>
        <v>0</v>
      </c>
      <c r="BH506" s="219">
        <f>IF(N506="sníž. přenesená",J506,0)</f>
        <v>0</v>
      </c>
      <c r="BI506" s="219">
        <f>IF(N506="nulová",J506,0)</f>
        <v>0</v>
      </c>
      <c r="BJ506" s="17" t="s">
        <v>84</v>
      </c>
      <c r="BK506" s="219">
        <f>ROUND(I506*H506,2)</f>
        <v>0</v>
      </c>
      <c r="BL506" s="17" t="s">
        <v>131</v>
      </c>
      <c r="BM506" s="218" t="s">
        <v>475</v>
      </c>
    </row>
    <row r="507" s="1" customFormat="1">
      <c r="B507" s="38"/>
      <c r="C507" s="39"/>
      <c r="D507" s="220" t="s">
        <v>133</v>
      </c>
      <c r="E507" s="39"/>
      <c r="F507" s="221" t="s">
        <v>474</v>
      </c>
      <c r="G507" s="39"/>
      <c r="H507" s="39"/>
      <c r="I507" s="131"/>
      <c r="J507" s="39"/>
      <c r="K507" s="39"/>
      <c r="L507" s="43"/>
      <c r="M507" s="222"/>
      <c r="N507" s="83"/>
      <c r="O507" s="83"/>
      <c r="P507" s="83"/>
      <c r="Q507" s="83"/>
      <c r="R507" s="83"/>
      <c r="S507" s="83"/>
      <c r="T507" s="84"/>
      <c r="AT507" s="17" t="s">
        <v>133</v>
      </c>
      <c r="AU507" s="17" t="s">
        <v>86</v>
      </c>
    </row>
    <row r="508" s="13" customFormat="1">
      <c r="B508" s="233"/>
      <c r="C508" s="234"/>
      <c r="D508" s="220" t="s">
        <v>134</v>
      </c>
      <c r="E508" s="234"/>
      <c r="F508" s="236" t="s">
        <v>476</v>
      </c>
      <c r="G508" s="234"/>
      <c r="H508" s="237">
        <v>38.219000000000001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AT508" s="243" t="s">
        <v>134</v>
      </c>
      <c r="AU508" s="243" t="s">
        <v>86</v>
      </c>
      <c r="AV508" s="13" t="s">
        <v>86</v>
      </c>
      <c r="AW508" s="13" t="s">
        <v>4</v>
      </c>
      <c r="AX508" s="13" t="s">
        <v>84</v>
      </c>
      <c r="AY508" s="243" t="s">
        <v>124</v>
      </c>
    </row>
    <row r="509" s="1" customFormat="1" ht="24" customHeight="1">
      <c r="B509" s="38"/>
      <c r="C509" s="207" t="s">
        <v>477</v>
      </c>
      <c r="D509" s="207" t="s">
        <v>127</v>
      </c>
      <c r="E509" s="208" t="s">
        <v>478</v>
      </c>
      <c r="F509" s="209" t="s">
        <v>479</v>
      </c>
      <c r="G509" s="210" t="s">
        <v>368</v>
      </c>
      <c r="H509" s="255"/>
      <c r="I509" s="212"/>
      <c r="J509" s="213">
        <f>ROUND(I509*H509,2)</f>
        <v>0</v>
      </c>
      <c r="K509" s="209" t="s">
        <v>203</v>
      </c>
      <c r="L509" s="43"/>
      <c r="M509" s="214" t="s">
        <v>19</v>
      </c>
      <c r="N509" s="215" t="s">
        <v>47</v>
      </c>
      <c r="O509" s="83"/>
      <c r="P509" s="216">
        <f>O509*H509</f>
        <v>0</v>
      </c>
      <c r="Q509" s="216">
        <v>0</v>
      </c>
      <c r="R509" s="216">
        <f>Q509*H509</f>
        <v>0</v>
      </c>
      <c r="S509" s="216">
        <v>0</v>
      </c>
      <c r="T509" s="217">
        <f>S509*H509</f>
        <v>0</v>
      </c>
      <c r="AR509" s="218" t="s">
        <v>131</v>
      </c>
      <c r="AT509" s="218" t="s">
        <v>127</v>
      </c>
      <c r="AU509" s="218" t="s">
        <v>86</v>
      </c>
      <c r="AY509" s="17" t="s">
        <v>124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17" t="s">
        <v>84</v>
      </c>
      <c r="BK509" s="219">
        <f>ROUND(I509*H509,2)</f>
        <v>0</v>
      </c>
      <c r="BL509" s="17" t="s">
        <v>131</v>
      </c>
      <c r="BM509" s="218" t="s">
        <v>480</v>
      </c>
    </row>
    <row r="510" s="1" customFormat="1">
      <c r="B510" s="38"/>
      <c r="C510" s="39"/>
      <c r="D510" s="220" t="s">
        <v>133</v>
      </c>
      <c r="E510" s="39"/>
      <c r="F510" s="221" t="s">
        <v>481</v>
      </c>
      <c r="G510" s="39"/>
      <c r="H510" s="39"/>
      <c r="I510" s="131"/>
      <c r="J510" s="39"/>
      <c r="K510" s="39"/>
      <c r="L510" s="43"/>
      <c r="M510" s="222"/>
      <c r="N510" s="83"/>
      <c r="O510" s="83"/>
      <c r="P510" s="83"/>
      <c r="Q510" s="83"/>
      <c r="R510" s="83"/>
      <c r="S510" s="83"/>
      <c r="T510" s="84"/>
      <c r="AT510" s="17" t="s">
        <v>133</v>
      </c>
      <c r="AU510" s="17" t="s">
        <v>86</v>
      </c>
    </row>
    <row r="511" s="11" customFormat="1" ht="22.8" customHeight="1">
      <c r="B511" s="191"/>
      <c r="C511" s="192"/>
      <c r="D511" s="193" t="s">
        <v>75</v>
      </c>
      <c r="E511" s="205" t="s">
        <v>482</v>
      </c>
      <c r="F511" s="205" t="s">
        <v>483</v>
      </c>
      <c r="G511" s="192"/>
      <c r="H511" s="192"/>
      <c r="I511" s="195"/>
      <c r="J511" s="206">
        <f>BK511</f>
        <v>0</v>
      </c>
      <c r="K511" s="192"/>
      <c r="L511" s="197"/>
      <c r="M511" s="198"/>
      <c r="N511" s="199"/>
      <c r="O511" s="199"/>
      <c r="P511" s="200">
        <f>SUM(P512:P538)</f>
        <v>0</v>
      </c>
      <c r="Q511" s="199"/>
      <c r="R511" s="200">
        <f>SUM(R512:R538)</f>
        <v>0.51374439999999999</v>
      </c>
      <c r="S511" s="199"/>
      <c r="T511" s="201">
        <f>SUM(T512:T538)</f>
        <v>0</v>
      </c>
      <c r="AR511" s="202" t="s">
        <v>86</v>
      </c>
      <c r="AT511" s="203" t="s">
        <v>75</v>
      </c>
      <c r="AU511" s="203" t="s">
        <v>84</v>
      </c>
      <c r="AY511" s="202" t="s">
        <v>124</v>
      </c>
      <c r="BK511" s="204">
        <f>SUM(BK512:BK538)</f>
        <v>0</v>
      </c>
    </row>
    <row r="512" s="1" customFormat="1" ht="24" customHeight="1">
      <c r="B512" s="38"/>
      <c r="C512" s="207" t="s">
        <v>484</v>
      </c>
      <c r="D512" s="207" t="s">
        <v>127</v>
      </c>
      <c r="E512" s="208" t="s">
        <v>485</v>
      </c>
      <c r="F512" s="209" t="s">
        <v>486</v>
      </c>
      <c r="G512" s="210" t="s">
        <v>130</v>
      </c>
      <c r="H512" s="211">
        <v>23.66</v>
      </c>
      <c r="I512" s="212"/>
      <c r="J512" s="213">
        <f>ROUND(I512*H512,2)</f>
        <v>0</v>
      </c>
      <c r="K512" s="209" t="s">
        <v>203</v>
      </c>
      <c r="L512" s="43"/>
      <c r="M512" s="214" t="s">
        <v>19</v>
      </c>
      <c r="N512" s="215" t="s">
        <v>47</v>
      </c>
      <c r="O512" s="83"/>
      <c r="P512" s="216">
        <f>O512*H512</f>
        <v>0</v>
      </c>
      <c r="Q512" s="216">
        <v>0.0015</v>
      </c>
      <c r="R512" s="216">
        <f>Q512*H512</f>
        <v>0.035490000000000001</v>
      </c>
      <c r="S512" s="216">
        <v>0</v>
      </c>
      <c r="T512" s="217">
        <f>S512*H512</f>
        <v>0</v>
      </c>
      <c r="AR512" s="218" t="s">
        <v>131</v>
      </c>
      <c r="AT512" s="218" t="s">
        <v>127</v>
      </c>
      <c r="AU512" s="218" t="s">
        <v>86</v>
      </c>
      <c r="AY512" s="17" t="s">
        <v>124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17" t="s">
        <v>84</v>
      </c>
      <c r="BK512" s="219">
        <f>ROUND(I512*H512,2)</f>
        <v>0</v>
      </c>
      <c r="BL512" s="17" t="s">
        <v>131</v>
      </c>
      <c r="BM512" s="218" t="s">
        <v>487</v>
      </c>
    </row>
    <row r="513" s="1" customFormat="1">
      <c r="B513" s="38"/>
      <c r="C513" s="39"/>
      <c r="D513" s="220" t="s">
        <v>133</v>
      </c>
      <c r="E513" s="39"/>
      <c r="F513" s="221" t="s">
        <v>488</v>
      </c>
      <c r="G513" s="39"/>
      <c r="H513" s="39"/>
      <c r="I513" s="131"/>
      <c r="J513" s="39"/>
      <c r="K513" s="39"/>
      <c r="L513" s="43"/>
      <c r="M513" s="222"/>
      <c r="N513" s="83"/>
      <c r="O513" s="83"/>
      <c r="P513" s="83"/>
      <c r="Q513" s="83"/>
      <c r="R513" s="83"/>
      <c r="S513" s="83"/>
      <c r="T513" s="84"/>
      <c r="AT513" s="17" t="s">
        <v>133</v>
      </c>
      <c r="AU513" s="17" t="s">
        <v>86</v>
      </c>
    </row>
    <row r="514" s="12" customFormat="1">
      <c r="B514" s="223"/>
      <c r="C514" s="224"/>
      <c r="D514" s="220" t="s">
        <v>134</v>
      </c>
      <c r="E514" s="225" t="s">
        <v>19</v>
      </c>
      <c r="F514" s="226" t="s">
        <v>258</v>
      </c>
      <c r="G514" s="224"/>
      <c r="H514" s="225" t="s">
        <v>19</v>
      </c>
      <c r="I514" s="227"/>
      <c r="J514" s="224"/>
      <c r="K514" s="224"/>
      <c r="L514" s="228"/>
      <c r="M514" s="229"/>
      <c r="N514" s="230"/>
      <c r="O514" s="230"/>
      <c r="P514" s="230"/>
      <c r="Q514" s="230"/>
      <c r="R514" s="230"/>
      <c r="S514" s="230"/>
      <c r="T514" s="231"/>
      <c r="AT514" s="232" t="s">
        <v>134</v>
      </c>
      <c r="AU514" s="232" t="s">
        <v>86</v>
      </c>
      <c r="AV514" s="12" t="s">
        <v>84</v>
      </c>
      <c r="AW514" s="12" t="s">
        <v>37</v>
      </c>
      <c r="AX514" s="12" t="s">
        <v>76</v>
      </c>
      <c r="AY514" s="232" t="s">
        <v>124</v>
      </c>
    </row>
    <row r="515" s="12" customFormat="1">
      <c r="B515" s="223"/>
      <c r="C515" s="224"/>
      <c r="D515" s="220" t="s">
        <v>134</v>
      </c>
      <c r="E515" s="225" t="s">
        <v>19</v>
      </c>
      <c r="F515" s="226" t="s">
        <v>294</v>
      </c>
      <c r="G515" s="224"/>
      <c r="H515" s="225" t="s">
        <v>19</v>
      </c>
      <c r="I515" s="227"/>
      <c r="J515" s="224"/>
      <c r="K515" s="224"/>
      <c r="L515" s="228"/>
      <c r="M515" s="229"/>
      <c r="N515" s="230"/>
      <c r="O515" s="230"/>
      <c r="P515" s="230"/>
      <c r="Q515" s="230"/>
      <c r="R515" s="230"/>
      <c r="S515" s="230"/>
      <c r="T515" s="231"/>
      <c r="AT515" s="232" t="s">
        <v>134</v>
      </c>
      <c r="AU515" s="232" t="s">
        <v>86</v>
      </c>
      <c r="AV515" s="12" t="s">
        <v>84</v>
      </c>
      <c r="AW515" s="12" t="s">
        <v>37</v>
      </c>
      <c r="AX515" s="12" t="s">
        <v>76</v>
      </c>
      <c r="AY515" s="232" t="s">
        <v>124</v>
      </c>
    </row>
    <row r="516" s="12" customFormat="1">
      <c r="B516" s="223"/>
      <c r="C516" s="224"/>
      <c r="D516" s="220" t="s">
        <v>134</v>
      </c>
      <c r="E516" s="225" t="s">
        <v>19</v>
      </c>
      <c r="F516" s="226" t="s">
        <v>295</v>
      </c>
      <c r="G516" s="224"/>
      <c r="H516" s="225" t="s">
        <v>19</v>
      </c>
      <c r="I516" s="227"/>
      <c r="J516" s="224"/>
      <c r="K516" s="224"/>
      <c r="L516" s="228"/>
      <c r="M516" s="229"/>
      <c r="N516" s="230"/>
      <c r="O516" s="230"/>
      <c r="P516" s="230"/>
      <c r="Q516" s="230"/>
      <c r="R516" s="230"/>
      <c r="S516" s="230"/>
      <c r="T516" s="231"/>
      <c r="AT516" s="232" t="s">
        <v>134</v>
      </c>
      <c r="AU516" s="232" t="s">
        <v>86</v>
      </c>
      <c r="AV516" s="12" t="s">
        <v>84</v>
      </c>
      <c r="AW516" s="12" t="s">
        <v>37</v>
      </c>
      <c r="AX516" s="12" t="s">
        <v>76</v>
      </c>
      <c r="AY516" s="232" t="s">
        <v>124</v>
      </c>
    </row>
    <row r="517" s="13" customFormat="1">
      <c r="B517" s="233"/>
      <c r="C517" s="234"/>
      <c r="D517" s="220" t="s">
        <v>134</v>
      </c>
      <c r="E517" s="235" t="s">
        <v>19</v>
      </c>
      <c r="F517" s="236" t="s">
        <v>296</v>
      </c>
      <c r="G517" s="234"/>
      <c r="H517" s="237">
        <v>6.96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AT517" s="243" t="s">
        <v>134</v>
      </c>
      <c r="AU517" s="243" t="s">
        <v>86</v>
      </c>
      <c r="AV517" s="13" t="s">
        <v>86</v>
      </c>
      <c r="AW517" s="13" t="s">
        <v>37</v>
      </c>
      <c r="AX517" s="13" t="s">
        <v>76</v>
      </c>
      <c r="AY517" s="243" t="s">
        <v>124</v>
      </c>
    </row>
    <row r="518" s="13" customFormat="1">
      <c r="B518" s="233"/>
      <c r="C518" s="234"/>
      <c r="D518" s="220" t="s">
        <v>134</v>
      </c>
      <c r="E518" s="235" t="s">
        <v>19</v>
      </c>
      <c r="F518" s="236" t="s">
        <v>297</v>
      </c>
      <c r="G518" s="234"/>
      <c r="H518" s="237">
        <v>16.699999999999999</v>
      </c>
      <c r="I518" s="238"/>
      <c r="J518" s="234"/>
      <c r="K518" s="234"/>
      <c r="L518" s="239"/>
      <c r="M518" s="240"/>
      <c r="N518" s="241"/>
      <c r="O518" s="241"/>
      <c r="P518" s="241"/>
      <c r="Q518" s="241"/>
      <c r="R518" s="241"/>
      <c r="S518" s="241"/>
      <c r="T518" s="242"/>
      <c r="AT518" s="243" t="s">
        <v>134</v>
      </c>
      <c r="AU518" s="243" t="s">
        <v>86</v>
      </c>
      <c r="AV518" s="13" t="s">
        <v>86</v>
      </c>
      <c r="AW518" s="13" t="s">
        <v>37</v>
      </c>
      <c r="AX518" s="13" t="s">
        <v>76</v>
      </c>
      <c r="AY518" s="243" t="s">
        <v>124</v>
      </c>
    </row>
    <row r="519" s="14" customFormat="1">
      <c r="B519" s="244"/>
      <c r="C519" s="245"/>
      <c r="D519" s="220" t="s">
        <v>134</v>
      </c>
      <c r="E519" s="246" t="s">
        <v>19</v>
      </c>
      <c r="F519" s="247" t="s">
        <v>191</v>
      </c>
      <c r="G519" s="245"/>
      <c r="H519" s="248">
        <v>23.66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AT519" s="254" t="s">
        <v>134</v>
      </c>
      <c r="AU519" s="254" t="s">
        <v>86</v>
      </c>
      <c r="AV519" s="14" t="s">
        <v>192</v>
      </c>
      <c r="AW519" s="14" t="s">
        <v>37</v>
      </c>
      <c r="AX519" s="14" t="s">
        <v>84</v>
      </c>
      <c r="AY519" s="254" t="s">
        <v>124</v>
      </c>
    </row>
    <row r="520" s="1" customFormat="1" ht="24" customHeight="1">
      <c r="B520" s="38"/>
      <c r="C520" s="207" t="s">
        <v>489</v>
      </c>
      <c r="D520" s="207" t="s">
        <v>127</v>
      </c>
      <c r="E520" s="208" t="s">
        <v>490</v>
      </c>
      <c r="F520" s="209" t="s">
        <v>491</v>
      </c>
      <c r="G520" s="210" t="s">
        <v>130</v>
      </c>
      <c r="H520" s="211">
        <v>23.66</v>
      </c>
      <c r="I520" s="212"/>
      <c r="J520" s="213">
        <f>ROUND(I520*H520,2)</f>
        <v>0</v>
      </c>
      <c r="K520" s="209" t="s">
        <v>203</v>
      </c>
      <c r="L520" s="43"/>
      <c r="M520" s="214" t="s">
        <v>19</v>
      </c>
      <c r="N520" s="215" t="s">
        <v>47</v>
      </c>
      <c r="O520" s="83"/>
      <c r="P520" s="216">
        <f>O520*H520</f>
        <v>0</v>
      </c>
      <c r="Q520" s="216">
        <v>0.0053</v>
      </c>
      <c r="R520" s="216">
        <f>Q520*H520</f>
        <v>0.12539800000000001</v>
      </c>
      <c r="S520" s="216">
        <v>0</v>
      </c>
      <c r="T520" s="217">
        <f>S520*H520</f>
        <v>0</v>
      </c>
      <c r="AR520" s="218" t="s">
        <v>131</v>
      </c>
      <c r="AT520" s="218" t="s">
        <v>127</v>
      </c>
      <c r="AU520" s="218" t="s">
        <v>86</v>
      </c>
      <c r="AY520" s="17" t="s">
        <v>124</v>
      </c>
      <c r="BE520" s="219">
        <f>IF(N520="základní",J520,0)</f>
        <v>0</v>
      </c>
      <c r="BF520" s="219">
        <f>IF(N520="snížená",J520,0)</f>
        <v>0</v>
      </c>
      <c r="BG520" s="219">
        <f>IF(N520="zákl. přenesená",J520,0)</f>
        <v>0</v>
      </c>
      <c r="BH520" s="219">
        <f>IF(N520="sníž. přenesená",J520,0)</f>
        <v>0</v>
      </c>
      <c r="BI520" s="219">
        <f>IF(N520="nulová",J520,0)</f>
        <v>0</v>
      </c>
      <c r="BJ520" s="17" t="s">
        <v>84</v>
      </c>
      <c r="BK520" s="219">
        <f>ROUND(I520*H520,2)</f>
        <v>0</v>
      </c>
      <c r="BL520" s="17" t="s">
        <v>131</v>
      </c>
      <c r="BM520" s="218" t="s">
        <v>492</v>
      </c>
    </row>
    <row r="521" s="1" customFormat="1">
      <c r="B521" s="38"/>
      <c r="C521" s="39"/>
      <c r="D521" s="220" t="s">
        <v>133</v>
      </c>
      <c r="E521" s="39"/>
      <c r="F521" s="221" t="s">
        <v>493</v>
      </c>
      <c r="G521" s="39"/>
      <c r="H521" s="39"/>
      <c r="I521" s="131"/>
      <c r="J521" s="39"/>
      <c r="K521" s="39"/>
      <c r="L521" s="43"/>
      <c r="M521" s="222"/>
      <c r="N521" s="83"/>
      <c r="O521" s="83"/>
      <c r="P521" s="83"/>
      <c r="Q521" s="83"/>
      <c r="R521" s="83"/>
      <c r="S521" s="83"/>
      <c r="T521" s="84"/>
      <c r="AT521" s="17" t="s">
        <v>133</v>
      </c>
      <c r="AU521" s="17" t="s">
        <v>86</v>
      </c>
    </row>
    <row r="522" s="12" customFormat="1">
      <c r="B522" s="223"/>
      <c r="C522" s="224"/>
      <c r="D522" s="220" t="s">
        <v>134</v>
      </c>
      <c r="E522" s="225" t="s">
        <v>19</v>
      </c>
      <c r="F522" s="226" t="s">
        <v>258</v>
      </c>
      <c r="G522" s="224"/>
      <c r="H522" s="225" t="s">
        <v>19</v>
      </c>
      <c r="I522" s="227"/>
      <c r="J522" s="224"/>
      <c r="K522" s="224"/>
      <c r="L522" s="228"/>
      <c r="M522" s="229"/>
      <c r="N522" s="230"/>
      <c r="O522" s="230"/>
      <c r="P522" s="230"/>
      <c r="Q522" s="230"/>
      <c r="R522" s="230"/>
      <c r="S522" s="230"/>
      <c r="T522" s="231"/>
      <c r="AT522" s="232" t="s">
        <v>134</v>
      </c>
      <c r="AU522" s="232" t="s">
        <v>86</v>
      </c>
      <c r="AV522" s="12" t="s">
        <v>84</v>
      </c>
      <c r="AW522" s="12" t="s">
        <v>37</v>
      </c>
      <c r="AX522" s="12" t="s">
        <v>76</v>
      </c>
      <c r="AY522" s="232" t="s">
        <v>124</v>
      </c>
    </row>
    <row r="523" s="12" customFormat="1">
      <c r="B523" s="223"/>
      <c r="C523" s="224"/>
      <c r="D523" s="220" t="s">
        <v>134</v>
      </c>
      <c r="E523" s="225" t="s">
        <v>19</v>
      </c>
      <c r="F523" s="226" t="s">
        <v>294</v>
      </c>
      <c r="G523" s="224"/>
      <c r="H523" s="225" t="s">
        <v>19</v>
      </c>
      <c r="I523" s="227"/>
      <c r="J523" s="224"/>
      <c r="K523" s="224"/>
      <c r="L523" s="228"/>
      <c r="M523" s="229"/>
      <c r="N523" s="230"/>
      <c r="O523" s="230"/>
      <c r="P523" s="230"/>
      <c r="Q523" s="230"/>
      <c r="R523" s="230"/>
      <c r="S523" s="230"/>
      <c r="T523" s="231"/>
      <c r="AT523" s="232" t="s">
        <v>134</v>
      </c>
      <c r="AU523" s="232" t="s">
        <v>86</v>
      </c>
      <c r="AV523" s="12" t="s">
        <v>84</v>
      </c>
      <c r="AW523" s="12" t="s">
        <v>37</v>
      </c>
      <c r="AX523" s="12" t="s">
        <v>76</v>
      </c>
      <c r="AY523" s="232" t="s">
        <v>124</v>
      </c>
    </row>
    <row r="524" s="12" customFormat="1">
      <c r="B524" s="223"/>
      <c r="C524" s="224"/>
      <c r="D524" s="220" t="s">
        <v>134</v>
      </c>
      <c r="E524" s="225" t="s">
        <v>19</v>
      </c>
      <c r="F524" s="226" t="s">
        <v>295</v>
      </c>
      <c r="G524" s="224"/>
      <c r="H524" s="225" t="s">
        <v>19</v>
      </c>
      <c r="I524" s="227"/>
      <c r="J524" s="224"/>
      <c r="K524" s="224"/>
      <c r="L524" s="228"/>
      <c r="M524" s="229"/>
      <c r="N524" s="230"/>
      <c r="O524" s="230"/>
      <c r="P524" s="230"/>
      <c r="Q524" s="230"/>
      <c r="R524" s="230"/>
      <c r="S524" s="230"/>
      <c r="T524" s="231"/>
      <c r="AT524" s="232" t="s">
        <v>134</v>
      </c>
      <c r="AU524" s="232" t="s">
        <v>86</v>
      </c>
      <c r="AV524" s="12" t="s">
        <v>84</v>
      </c>
      <c r="AW524" s="12" t="s">
        <v>37</v>
      </c>
      <c r="AX524" s="12" t="s">
        <v>76</v>
      </c>
      <c r="AY524" s="232" t="s">
        <v>124</v>
      </c>
    </row>
    <row r="525" s="13" customFormat="1">
      <c r="B525" s="233"/>
      <c r="C525" s="234"/>
      <c r="D525" s="220" t="s">
        <v>134</v>
      </c>
      <c r="E525" s="235" t="s">
        <v>19</v>
      </c>
      <c r="F525" s="236" t="s">
        <v>296</v>
      </c>
      <c r="G525" s="234"/>
      <c r="H525" s="237">
        <v>6.96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AT525" s="243" t="s">
        <v>134</v>
      </c>
      <c r="AU525" s="243" t="s">
        <v>86</v>
      </c>
      <c r="AV525" s="13" t="s">
        <v>86</v>
      </c>
      <c r="AW525" s="13" t="s">
        <v>37</v>
      </c>
      <c r="AX525" s="13" t="s">
        <v>76</v>
      </c>
      <c r="AY525" s="243" t="s">
        <v>124</v>
      </c>
    </row>
    <row r="526" s="13" customFormat="1">
      <c r="B526" s="233"/>
      <c r="C526" s="234"/>
      <c r="D526" s="220" t="s">
        <v>134</v>
      </c>
      <c r="E526" s="235" t="s">
        <v>19</v>
      </c>
      <c r="F526" s="236" t="s">
        <v>297</v>
      </c>
      <c r="G526" s="234"/>
      <c r="H526" s="237">
        <v>16.699999999999999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AT526" s="243" t="s">
        <v>134</v>
      </c>
      <c r="AU526" s="243" t="s">
        <v>86</v>
      </c>
      <c r="AV526" s="13" t="s">
        <v>86</v>
      </c>
      <c r="AW526" s="13" t="s">
        <v>37</v>
      </c>
      <c r="AX526" s="13" t="s">
        <v>76</v>
      </c>
      <c r="AY526" s="243" t="s">
        <v>124</v>
      </c>
    </row>
    <row r="527" s="14" customFormat="1">
      <c r="B527" s="244"/>
      <c r="C527" s="245"/>
      <c r="D527" s="220" t="s">
        <v>134</v>
      </c>
      <c r="E527" s="246" t="s">
        <v>19</v>
      </c>
      <c r="F527" s="247" t="s">
        <v>191</v>
      </c>
      <c r="G527" s="245"/>
      <c r="H527" s="248">
        <v>23.66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AT527" s="254" t="s">
        <v>134</v>
      </c>
      <c r="AU527" s="254" t="s">
        <v>86</v>
      </c>
      <c r="AV527" s="14" t="s">
        <v>192</v>
      </c>
      <c r="AW527" s="14" t="s">
        <v>37</v>
      </c>
      <c r="AX527" s="14" t="s">
        <v>84</v>
      </c>
      <c r="AY527" s="254" t="s">
        <v>124</v>
      </c>
    </row>
    <row r="528" s="1" customFormat="1" ht="16.5" customHeight="1">
      <c r="B528" s="38"/>
      <c r="C528" s="256" t="s">
        <v>494</v>
      </c>
      <c r="D528" s="256" t="s">
        <v>381</v>
      </c>
      <c r="E528" s="257" t="s">
        <v>495</v>
      </c>
      <c r="F528" s="258" t="s">
        <v>496</v>
      </c>
      <c r="G528" s="259" t="s">
        <v>130</v>
      </c>
      <c r="H528" s="260">
        <v>26.026</v>
      </c>
      <c r="I528" s="261"/>
      <c r="J528" s="262">
        <f>ROUND(I528*H528,2)</f>
        <v>0</v>
      </c>
      <c r="K528" s="258" t="s">
        <v>203</v>
      </c>
      <c r="L528" s="263"/>
      <c r="M528" s="264" t="s">
        <v>19</v>
      </c>
      <c r="N528" s="265" t="s">
        <v>47</v>
      </c>
      <c r="O528" s="83"/>
      <c r="P528" s="216">
        <f>O528*H528</f>
        <v>0</v>
      </c>
      <c r="Q528" s="216">
        <v>0.0126</v>
      </c>
      <c r="R528" s="216">
        <f>Q528*H528</f>
        <v>0.32792759999999999</v>
      </c>
      <c r="S528" s="216">
        <v>0</v>
      </c>
      <c r="T528" s="217">
        <f>S528*H528</f>
        <v>0</v>
      </c>
      <c r="AR528" s="218" t="s">
        <v>384</v>
      </c>
      <c r="AT528" s="218" t="s">
        <v>381</v>
      </c>
      <c r="AU528" s="218" t="s">
        <v>86</v>
      </c>
      <c r="AY528" s="17" t="s">
        <v>124</v>
      </c>
      <c r="BE528" s="219">
        <f>IF(N528="základní",J528,0)</f>
        <v>0</v>
      </c>
      <c r="BF528" s="219">
        <f>IF(N528="snížená",J528,0)</f>
        <v>0</v>
      </c>
      <c r="BG528" s="219">
        <f>IF(N528="zákl. přenesená",J528,0)</f>
        <v>0</v>
      </c>
      <c r="BH528" s="219">
        <f>IF(N528="sníž. přenesená",J528,0)</f>
        <v>0</v>
      </c>
      <c r="BI528" s="219">
        <f>IF(N528="nulová",J528,0)</f>
        <v>0</v>
      </c>
      <c r="BJ528" s="17" t="s">
        <v>84</v>
      </c>
      <c r="BK528" s="219">
        <f>ROUND(I528*H528,2)</f>
        <v>0</v>
      </c>
      <c r="BL528" s="17" t="s">
        <v>131</v>
      </c>
      <c r="BM528" s="218" t="s">
        <v>497</v>
      </c>
    </row>
    <row r="529" s="1" customFormat="1">
      <c r="B529" s="38"/>
      <c r="C529" s="39"/>
      <c r="D529" s="220" t="s">
        <v>133</v>
      </c>
      <c r="E529" s="39"/>
      <c r="F529" s="221" t="s">
        <v>496</v>
      </c>
      <c r="G529" s="39"/>
      <c r="H529" s="39"/>
      <c r="I529" s="131"/>
      <c r="J529" s="39"/>
      <c r="K529" s="39"/>
      <c r="L529" s="43"/>
      <c r="M529" s="222"/>
      <c r="N529" s="83"/>
      <c r="O529" s="83"/>
      <c r="P529" s="83"/>
      <c r="Q529" s="83"/>
      <c r="R529" s="83"/>
      <c r="S529" s="83"/>
      <c r="T529" s="84"/>
      <c r="AT529" s="17" t="s">
        <v>133</v>
      </c>
      <c r="AU529" s="17" t="s">
        <v>86</v>
      </c>
    </row>
    <row r="530" s="13" customFormat="1">
      <c r="B530" s="233"/>
      <c r="C530" s="234"/>
      <c r="D530" s="220" t="s">
        <v>134</v>
      </c>
      <c r="E530" s="234"/>
      <c r="F530" s="236" t="s">
        <v>498</v>
      </c>
      <c r="G530" s="234"/>
      <c r="H530" s="237">
        <v>26.026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AT530" s="243" t="s">
        <v>134</v>
      </c>
      <c r="AU530" s="243" t="s">
        <v>86</v>
      </c>
      <c r="AV530" s="13" t="s">
        <v>86</v>
      </c>
      <c r="AW530" s="13" t="s">
        <v>4</v>
      </c>
      <c r="AX530" s="13" t="s">
        <v>84</v>
      </c>
      <c r="AY530" s="243" t="s">
        <v>124</v>
      </c>
    </row>
    <row r="531" s="1" customFormat="1" ht="24" customHeight="1">
      <c r="B531" s="38"/>
      <c r="C531" s="207" t="s">
        <v>499</v>
      </c>
      <c r="D531" s="207" t="s">
        <v>127</v>
      </c>
      <c r="E531" s="208" t="s">
        <v>500</v>
      </c>
      <c r="F531" s="209" t="s">
        <v>501</v>
      </c>
      <c r="G531" s="210" t="s">
        <v>130</v>
      </c>
      <c r="H531" s="211">
        <v>23.66</v>
      </c>
      <c r="I531" s="212"/>
      <c r="J531" s="213">
        <f>ROUND(I531*H531,2)</f>
        <v>0</v>
      </c>
      <c r="K531" s="209" t="s">
        <v>203</v>
      </c>
      <c r="L531" s="43"/>
      <c r="M531" s="214" t="s">
        <v>19</v>
      </c>
      <c r="N531" s="215" t="s">
        <v>47</v>
      </c>
      <c r="O531" s="83"/>
      <c r="P531" s="216">
        <f>O531*H531</f>
        <v>0</v>
      </c>
      <c r="Q531" s="216">
        <v>0.00093000000000000005</v>
      </c>
      <c r="R531" s="216">
        <f>Q531*H531</f>
        <v>0.0220038</v>
      </c>
      <c r="S531" s="216">
        <v>0</v>
      </c>
      <c r="T531" s="217">
        <f>S531*H531</f>
        <v>0</v>
      </c>
      <c r="AR531" s="218" t="s">
        <v>131</v>
      </c>
      <c r="AT531" s="218" t="s">
        <v>127</v>
      </c>
      <c r="AU531" s="218" t="s">
        <v>86</v>
      </c>
      <c r="AY531" s="17" t="s">
        <v>124</v>
      </c>
      <c r="BE531" s="219">
        <f>IF(N531="základní",J531,0)</f>
        <v>0</v>
      </c>
      <c r="BF531" s="219">
        <f>IF(N531="snížená",J531,0)</f>
        <v>0</v>
      </c>
      <c r="BG531" s="219">
        <f>IF(N531="zákl. přenesená",J531,0)</f>
        <v>0</v>
      </c>
      <c r="BH531" s="219">
        <f>IF(N531="sníž. přenesená",J531,0)</f>
        <v>0</v>
      </c>
      <c r="BI531" s="219">
        <f>IF(N531="nulová",J531,0)</f>
        <v>0</v>
      </c>
      <c r="BJ531" s="17" t="s">
        <v>84</v>
      </c>
      <c r="BK531" s="219">
        <f>ROUND(I531*H531,2)</f>
        <v>0</v>
      </c>
      <c r="BL531" s="17" t="s">
        <v>131</v>
      </c>
      <c r="BM531" s="218" t="s">
        <v>502</v>
      </c>
    </row>
    <row r="532" s="1" customFormat="1">
      <c r="B532" s="38"/>
      <c r="C532" s="39"/>
      <c r="D532" s="220" t="s">
        <v>133</v>
      </c>
      <c r="E532" s="39"/>
      <c r="F532" s="221" t="s">
        <v>503</v>
      </c>
      <c r="G532" s="39"/>
      <c r="H532" s="39"/>
      <c r="I532" s="131"/>
      <c r="J532" s="39"/>
      <c r="K532" s="39"/>
      <c r="L532" s="43"/>
      <c r="M532" s="222"/>
      <c r="N532" s="83"/>
      <c r="O532" s="83"/>
      <c r="P532" s="83"/>
      <c r="Q532" s="83"/>
      <c r="R532" s="83"/>
      <c r="S532" s="83"/>
      <c r="T532" s="84"/>
      <c r="AT532" s="17" t="s">
        <v>133</v>
      </c>
      <c r="AU532" s="17" t="s">
        <v>86</v>
      </c>
    </row>
    <row r="533" s="1" customFormat="1" ht="16.5" customHeight="1">
      <c r="B533" s="38"/>
      <c r="C533" s="207" t="s">
        <v>504</v>
      </c>
      <c r="D533" s="207" t="s">
        <v>127</v>
      </c>
      <c r="E533" s="208" t="s">
        <v>505</v>
      </c>
      <c r="F533" s="209" t="s">
        <v>506</v>
      </c>
      <c r="G533" s="210" t="s">
        <v>255</v>
      </c>
      <c r="H533" s="211">
        <v>11.25</v>
      </c>
      <c r="I533" s="212"/>
      <c r="J533" s="213">
        <f>ROUND(I533*H533,2)</f>
        <v>0</v>
      </c>
      <c r="K533" s="209" t="s">
        <v>203</v>
      </c>
      <c r="L533" s="43"/>
      <c r="M533" s="214" t="s">
        <v>19</v>
      </c>
      <c r="N533" s="215" t="s">
        <v>47</v>
      </c>
      <c r="O533" s="83"/>
      <c r="P533" s="216">
        <f>O533*H533</f>
        <v>0</v>
      </c>
      <c r="Q533" s="216">
        <v>0.00025999999999999998</v>
      </c>
      <c r="R533" s="216">
        <f>Q533*H533</f>
        <v>0.0029249999999999996</v>
      </c>
      <c r="S533" s="216">
        <v>0</v>
      </c>
      <c r="T533" s="217">
        <f>S533*H533</f>
        <v>0</v>
      </c>
      <c r="AR533" s="218" t="s">
        <v>131</v>
      </c>
      <c r="AT533" s="218" t="s">
        <v>127</v>
      </c>
      <c r="AU533" s="218" t="s">
        <v>86</v>
      </c>
      <c r="AY533" s="17" t="s">
        <v>124</v>
      </c>
      <c r="BE533" s="219">
        <f>IF(N533="základní",J533,0)</f>
        <v>0</v>
      </c>
      <c r="BF533" s="219">
        <f>IF(N533="snížená",J533,0)</f>
        <v>0</v>
      </c>
      <c r="BG533" s="219">
        <f>IF(N533="zákl. přenesená",J533,0)</f>
        <v>0</v>
      </c>
      <c r="BH533" s="219">
        <f>IF(N533="sníž. přenesená",J533,0)</f>
        <v>0</v>
      </c>
      <c r="BI533" s="219">
        <f>IF(N533="nulová",J533,0)</f>
        <v>0</v>
      </c>
      <c r="BJ533" s="17" t="s">
        <v>84</v>
      </c>
      <c r="BK533" s="219">
        <f>ROUND(I533*H533,2)</f>
        <v>0</v>
      </c>
      <c r="BL533" s="17" t="s">
        <v>131</v>
      </c>
      <c r="BM533" s="218" t="s">
        <v>507</v>
      </c>
    </row>
    <row r="534" s="1" customFormat="1">
      <c r="B534" s="38"/>
      <c r="C534" s="39"/>
      <c r="D534" s="220" t="s">
        <v>133</v>
      </c>
      <c r="E534" s="39"/>
      <c r="F534" s="221" t="s">
        <v>508</v>
      </c>
      <c r="G534" s="39"/>
      <c r="H534" s="39"/>
      <c r="I534" s="131"/>
      <c r="J534" s="39"/>
      <c r="K534" s="39"/>
      <c r="L534" s="43"/>
      <c r="M534" s="222"/>
      <c r="N534" s="83"/>
      <c r="O534" s="83"/>
      <c r="P534" s="83"/>
      <c r="Q534" s="83"/>
      <c r="R534" s="83"/>
      <c r="S534" s="83"/>
      <c r="T534" s="84"/>
      <c r="AT534" s="17" t="s">
        <v>133</v>
      </c>
      <c r="AU534" s="17" t="s">
        <v>86</v>
      </c>
    </row>
    <row r="535" s="12" customFormat="1">
      <c r="B535" s="223"/>
      <c r="C535" s="224"/>
      <c r="D535" s="220" t="s">
        <v>134</v>
      </c>
      <c r="E535" s="225" t="s">
        <v>19</v>
      </c>
      <c r="F535" s="226" t="s">
        <v>295</v>
      </c>
      <c r="G535" s="224"/>
      <c r="H535" s="225" t="s">
        <v>19</v>
      </c>
      <c r="I535" s="227"/>
      <c r="J535" s="224"/>
      <c r="K535" s="224"/>
      <c r="L535" s="228"/>
      <c r="M535" s="229"/>
      <c r="N535" s="230"/>
      <c r="O535" s="230"/>
      <c r="P535" s="230"/>
      <c r="Q535" s="230"/>
      <c r="R535" s="230"/>
      <c r="S535" s="230"/>
      <c r="T535" s="231"/>
      <c r="AT535" s="232" t="s">
        <v>134</v>
      </c>
      <c r="AU535" s="232" t="s">
        <v>86</v>
      </c>
      <c r="AV535" s="12" t="s">
        <v>84</v>
      </c>
      <c r="AW535" s="12" t="s">
        <v>37</v>
      </c>
      <c r="AX535" s="12" t="s">
        <v>76</v>
      </c>
      <c r="AY535" s="232" t="s">
        <v>124</v>
      </c>
    </row>
    <row r="536" s="13" customFormat="1">
      <c r="B536" s="233"/>
      <c r="C536" s="234"/>
      <c r="D536" s="220" t="s">
        <v>134</v>
      </c>
      <c r="E536" s="235" t="s">
        <v>19</v>
      </c>
      <c r="F536" s="236" t="s">
        <v>509</v>
      </c>
      <c r="G536" s="234"/>
      <c r="H536" s="237">
        <v>11.25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AT536" s="243" t="s">
        <v>134</v>
      </c>
      <c r="AU536" s="243" t="s">
        <v>86</v>
      </c>
      <c r="AV536" s="13" t="s">
        <v>86</v>
      </c>
      <c r="AW536" s="13" t="s">
        <v>37</v>
      </c>
      <c r="AX536" s="13" t="s">
        <v>84</v>
      </c>
      <c r="AY536" s="243" t="s">
        <v>124</v>
      </c>
    </row>
    <row r="537" s="1" customFormat="1" ht="24" customHeight="1">
      <c r="B537" s="38"/>
      <c r="C537" s="207" t="s">
        <v>510</v>
      </c>
      <c r="D537" s="207" t="s">
        <v>127</v>
      </c>
      <c r="E537" s="208" t="s">
        <v>511</v>
      </c>
      <c r="F537" s="209" t="s">
        <v>512</v>
      </c>
      <c r="G537" s="210" t="s">
        <v>368</v>
      </c>
      <c r="H537" s="255"/>
      <c r="I537" s="212"/>
      <c r="J537" s="213">
        <f>ROUND(I537*H537,2)</f>
        <v>0</v>
      </c>
      <c r="K537" s="209" t="s">
        <v>203</v>
      </c>
      <c r="L537" s="43"/>
      <c r="M537" s="214" t="s">
        <v>19</v>
      </c>
      <c r="N537" s="215" t="s">
        <v>47</v>
      </c>
      <c r="O537" s="83"/>
      <c r="P537" s="216">
        <f>O537*H537</f>
        <v>0</v>
      </c>
      <c r="Q537" s="216">
        <v>0</v>
      </c>
      <c r="R537" s="216">
        <f>Q537*H537</f>
        <v>0</v>
      </c>
      <c r="S537" s="216">
        <v>0</v>
      </c>
      <c r="T537" s="217">
        <f>S537*H537</f>
        <v>0</v>
      </c>
      <c r="AR537" s="218" t="s">
        <v>131</v>
      </c>
      <c r="AT537" s="218" t="s">
        <v>127</v>
      </c>
      <c r="AU537" s="218" t="s">
        <v>86</v>
      </c>
      <c r="AY537" s="17" t="s">
        <v>124</v>
      </c>
      <c r="BE537" s="219">
        <f>IF(N537="základní",J537,0)</f>
        <v>0</v>
      </c>
      <c r="BF537" s="219">
        <f>IF(N537="snížená",J537,0)</f>
        <v>0</v>
      </c>
      <c r="BG537" s="219">
        <f>IF(N537="zákl. přenesená",J537,0)</f>
        <v>0</v>
      </c>
      <c r="BH537" s="219">
        <f>IF(N537="sníž. přenesená",J537,0)</f>
        <v>0</v>
      </c>
      <c r="BI537" s="219">
        <f>IF(N537="nulová",J537,0)</f>
        <v>0</v>
      </c>
      <c r="BJ537" s="17" t="s">
        <v>84</v>
      </c>
      <c r="BK537" s="219">
        <f>ROUND(I537*H537,2)</f>
        <v>0</v>
      </c>
      <c r="BL537" s="17" t="s">
        <v>131</v>
      </c>
      <c r="BM537" s="218" t="s">
        <v>513</v>
      </c>
    </row>
    <row r="538" s="1" customFormat="1">
      <c r="B538" s="38"/>
      <c r="C538" s="39"/>
      <c r="D538" s="220" t="s">
        <v>133</v>
      </c>
      <c r="E538" s="39"/>
      <c r="F538" s="221" t="s">
        <v>514</v>
      </c>
      <c r="G538" s="39"/>
      <c r="H538" s="39"/>
      <c r="I538" s="131"/>
      <c r="J538" s="39"/>
      <c r="K538" s="39"/>
      <c r="L538" s="43"/>
      <c r="M538" s="222"/>
      <c r="N538" s="83"/>
      <c r="O538" s="83"/>
      <c r="P538" s="83"/>
      <c r="Q538" s="83"/>
      <c r="R538" s="83"/>
      <c r="S538" s="83"/>
      <c r="T538" s="84"/>
      <c r="AT538" s="17" t="s">
        <v>133</v>
      </c>
      <c r="AU538" s="17" t="s">
        <v>86</v>
      </c>
    </row>
    <row r="539" s="11" customFormat="1" ht="22.8" customHeight="1">
      <c r="B539" s="191"/>
      <c r="C539" s="192"/>
      <c r="D539" s="193" t="s">
        <v>75</v>
      </c>
      <c r="E539" s="205" t="s">
        <v>515</v>
      </c>
      <c r="F539" s="205" t="s">
        <v>516</v>
      </c>
      <c r="G539" s="192"/>
      <c r="H539" s="192"/>
      <c r="I539" s="195"/>
      <c r="J539" s="206">
        <f>BK539</f>
        <v>0</v>
      </c>
      <c r="K539" s="192"/>
      <c r="L539" s="197"/>
      <c r="M539" s="198"/>
      <c r="N539" s="199"/>
      <c r="O539" s="199"/>
      <c r="P539" s="200">
        <f>SUM(P540:P784)</f>
        <v>0</v>
      </c>
      <c r="Q539" s="199"/>
      <c r="R539" s="200">
        <f>SUM(R540:R784)</f>
        <v>0.93155758999999994</v>
      </c>
      <c r="S539" s="199"/>
      <c r="T539" s="201">
        <f>SUM(T540:T784)</f>
        <v>0.21646989999999999</v>
      </c>
      <c r="AR539" s="202" t="s">
        <v>86</v>
      </c>
      <c r="AT539" s="203" t="s">
        <v>75</v>
      </c>
      <c r="AU539" s="203" t="s">
        <v>84</v>
      </c>
      <c r="AY539" s="202" t="s">
        <v>124</v>
      </c>
      <c r="BK539" s="204">
        <f>SUM(BK540:BK784)</f>
        <v>0</v>
      </c>
    </row>
    <row r="540" s="1" customFormat="1" ht="16.5" customHeight="1">
      <c r="B540" s="38"/>
      <c r="C540" s="207" t="s">
        <v>517</v>
      </c>
      <c r="D540" s="207" t="s">
        <v>127</v>
      </c>
      <c r="E540" s="208" t="s">
        <v>518</v>
      </c>
      <c r="F540" s="209" t="s">
        <v>519</v>
      </c>
      <c r="G540" s="210" t="s">
        <v>130</v>
      </c>
      <c r="H540" s="211">
        <v>698.28999999999996</v>
      </c>
      <c r="I540" s="212"/>
      <c r="J540" s="213">
        <f>ROUND(I540*H540,2)</f>
        <v>0</v>
      </c>
      <c r="K540" s="209" t="s">
        <v>203</v>
      </c>
      <c r="L540" s="43"/>
      <c r="M540" s="214" t="s">
        <v>19</v>
      </c>
      <c r="N540" s="215" t="s">
        <v>47</v>
      </c>
      <c r="O540" s="83"/>
      <c r="P540" s="216">
        <f>O540*H540</f>
        <v>0</v>
      </c>
      <c r="Q540" s="216">
        <v>0.001</v>
      </c>
      <c r="R540" s="216">
        <f>Q540*H540</f>
        <v>0.69828999999999997</v>
      </c>
      <c r="S540" s="216">
        <v>0.00031</v>
      </c>
      <c r="T540" s="217">
        <f>S540*H540</f>
        <v>0.21646989999999999</v>
      </c>
      <c r="AR540" s="218" t="s">
        <v>131</v>
      </c>
      <c r="AT540" s="218" t="s">
        <v>127</v>
      </c>
      <c r="AU540" s="218" t="s">
        <v>86</v>
      </c>
      <c r="AY540" s="17" t="s">
        <v>124</v>
      </c>
      <c r="BE540" s="219">
        <f>IF(N540="základní",J540,0)</f>
        <v>0</v>
      </c>
      <c r="BF540" s="219">
        <f>IF(N540="snížená",J540,0)</f>
        <v>0</v>
      </c>
      <c r="BG540" s="219">
        <f>IF(N540="zákl. přenesená",J540,0)</f>
        <v>0</v>
      </c>
      <c r="BH540" s="219">
        <f>IF(N540="sníž. přenesená",J540,0)</f>
        <v>0</v>
      </c>
      <c r="BI540" s="219">
        <f>IF(N540="nulová",J540,0)</f>
        <v>0</v>
      </c>
      <c r="BJ540" s="17" t="s">
        <v>84</v>
      </c>
      <c r="BK540" s="219">
        <f>ROUND(I540*H540,2)</f>
        <v>0</v>
      </c>
      <c r="BL540" s="17" t="s">
        <v>131</v>
      </c>
      <c r="BM540" s="218" t="s">
        <v>520</v>
      </c>
    </row>
    <row r="541" s="1" customFormat="1">
      <c r="B541" s="38"/>
      <c r="C541" s="39"/>
      <c r="D541" s="220" t="s">
        <v>133</v>
      </c>
      <c r="E541" s="39"/>
      <c r="F541" s="221" t="s">
        <v>521</v>
      </c>
      <c r="G541" s="39"/>
      <c r="H541" s="39"/>
      <c r="I541" s="131"/>
      <c r="J541" s="39"/>
      <c r="K541" s="39"/>
      <c r="L541" s="43"/>
      <c r="M541" s="222"/>
      <c r="N541" s="83"/>
      <c r="O541" s="83"/>
      <c r="P541" s="83"/>
      <c r="Q541" s="83"/>
      <c r="R541" s="83"/>
      <c r="S541" s="83"/>
      <c r="T541" s="84"/>
      <c r="AT541" s="17" t="s">
        <v>133</v>
      </c>
      <c r="AU541" s="17" t="s">
        <v>86</v>
      </c>
    </row>
    <row r="542" s="12" customFormat="1">
      <c r="B542" s="223"/>
      <c r="C542" s="224"/>
      <c r="D542" s="220" t="s">
        <v>134</v>
      </c>
      <c r="E542" s="225" t="s">
        <v>19</v>
      </c>
      <c r="F542" s="226" t="s">
        <v>135</v>
      </c>
      <c r="G542" s="224"/>
      <c r="H542" s="225" t="s">
        <v>19</v>
      </c>
      <c r="I542" s="227"/>
      <c r="J542" s="224"/>
      <c r="K542" s="224"/>
      <c r="L542" s="228"/>
      <c r="M542" s="229"/>
      <c r="N542" s="230"/>
      <c r="O542" s="230"/>
      <c r="P542" s="230"/>
      <c r="Q542" s="230"/>
      <c r="R542" s="230"/>
      <c r="S542" s="230"/>
      <c r="T542" s="231"/>
      <c r="AT542" s="232" t="s">
        <v>134</v>
      </c>
      <c r="AU542" s="232" t="s">
        <v>86</v>
      </c>
      <c r="AV542" s="12" t="s">
        <v>84</v>
      </c>
      <c r="AW542" s="12" t="s">
        <v>37</v>
      </c>
      <c r="AX542" s="12" t="s">
        <v>76</v>
      </c>
      <c r="AY542" s="232" t="s">
        <v>124</v>
      </c>
    </row>
    <row r="543" s="12" customFormat="1">
      <c r="B543" s="223"/>
      <c r="C543" s="224"/>
      <c r="D543" s="220" t="s">
        <v>134</v>
      </c>
      <c r="E543" s="225" t="s">
        <v>19</v>
      </c>
      <c r="F543" s="226" t="s">
        <v>136</v>
      </c>
      <c r="G543" s="224"/>
      <c r="H543" s="225" t="s">
        <v>19</v>
      </c>
      <c r="I543" s="227"/>
      <c r="J543" s="224"/>
      <c r="K543" s="224"/>
      <c r="L543" s="228"/>
      <c r="M543" s="229"/>
      <c r="N543" s="230"/>
      <c r="O543" s="230"/>
      <c r="P543" s="230"/>
      <c r="Q543" s="230"/>
      <c r="R543" s="230"/>
      <c r="S543" s="230"/>
      <c r="T543" s="231"/>
      <c r="AT543" s="232" t="s">
        <v>134</v>
      </c>
      <c r="AU543" s="232" t="s">
        <v>86</v>
      </c>
      <c r="AV543" s="12" t="s">
        <v>84</v>
      </c>
      <c r="AW543" s="12" t="s">
        <v>37</v>
      </c>
      <c r="AX543" s="12" t="s">
        <v>76</v>
      </c>
      <c r="AY543" s="232" t="s">
        <v>124</v>
      </c>
    </row>
    <row r="544" s="13" customFormat="1">
      <c r="B544" s="233"/>
      <c r="C544" s="234"/>
      <c r="D544" s="220" t="s">
        <v>134</v>
      </c>
      <c r="E544" s="235" t="s">
        <v>19</v>
      </c>
      <c r="F544" s="236" t="s">
        <v>522</v>
      </c>
      <c r="G544" s="234"/>
      <c r="H544" s="237">
        <v>10.843</v>
      </c>
      <c r="I544" s="238"/>
      <c r="J544" s="234"/>
      <c r="K544" s="234"/>
      <c r="L544" s="239"/>
      <c r="M544" s="240"/>
      <c r="N544" s="241"/>
      <c r="O544" s="241"/>
      <c r="P544" s="241"/>
      <c r="Q544" s="241"/>
      <c r="R544" s="241"/>
      <c r="S544" s="241"/>
      <c r="T544" s="242"/>
      <c r="AT544" s="243" t="s">
        <v>134</v>
      </c>
      <c r="AU544" s="243" t="s">
        <v>86</v>
      </c>
      <c r="AV544" s="13" t="s">
        <v>86</v>
      </c>
      <c r="AW544" s="13" t="s">
        <v>37</v>
      </c>
      <c r="AX544" s="13" t="s">
        <v>76</v>
      </c>
      <c r="AY544" s="243" t="s">
        <v>124</v>
      </c>
    </row>
    <row r="545" s="12" customFormat="1">
      <c r="B545" s="223"/>
      <c r="C545" s="224"/>
      <c r="D545" s="220" t="s">
        <v>134</v>
      </c>
      <c r="E545" s="225" t="s">
        <v>19</v>
      </c>
      <c r="F545" s="226" t="s">
        <v>138</v>
      </c>
      <c r="G545" s="224"/>
      <c r="H545" s="225" t="s">
        <v>19</v>
      </c>
      <c r="I545" s="227"/>
      <c r="J545" s="224"/>
      <c r="K545" s="224"/>
      <c r="L545" s="228"/>
      <c r="M545" s="229"/>
      <c r="N545" s="230"/>
      <c r="O545" s="230"/>
      <c r="P545" s="230"/>
      <c r="Q545" s="230"/>
      <c r="R545" s="230"/>
      <c r="S545" s="230"/>
      <c r="T545" s="231"/>
      <c r="AT545" s="232" t="s">
        <v>134</v>
      </c>
      <c r="AU545" s="232" t="s">
        <v>86</v>
      </c>
      <c r="AV545" s="12" t="s">
        <v>84</v>
      </c>
      <c r="AW545" s="12" t="s">
        <v>37</v>
      </c>
      <c r="AX545" s="12" t="s">
        <v>76</v>
      </c>
      <c r="AY545" s="232" t="s">
        <v>124</v>
      </c>
    </row>
    <row r="546" s="13" customFormat="1">
      <c r="B546" s="233"/>
      <c r="C546" s="234"/>
      <c r="D546" s="220" t="s">
        <v>134</v>
      </c>
      <c r="E546" s="235" t="s">
        <v>19</v>
      </c>
      <c r="F546" s="236" t="s">
        <v>523</v>
      </c>
      <c r="G546" s="234"/>
      <c r="H546" s="237">
        <v>23.739999999999998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AT546" s="243" t="s">
        <v>134</v>
      </c>
      <c r="AU546" s="243" t="s">
        <v>86</v>
      </c>
      <c r="AV546" s="13" t="s">
        <v>86</v>
      </c>
      <c r="AW546" s="13" t="s">
        <v>37</v>
      </c>
      <c r="AX546" s="13" t="s">
        <v>76</v>
      </c>
      <c r="AY546" s="243" t="s">
        <v>124</v>
      </c>
    </row>
    <row r="547" s="13" customFormat="1">
      <c r="B547" s="233"/>
      <c r="C547" s="234"/>
      <c r="D547" s="220" t="s">
        <v>134</v>
      </c>
      <c r="E547" s="235" t="s">
        <v>19</v>
      </c>
      <c r="F547" s="236" t="s">
        <v>524</v>
      </c>
      <c r="G547" s="234"/>
      <c r="H547" s="237">
        <v>12.25</v>
      </c>
      <c r="I547" s="238"/>
      <c r="J547" s="234"/>
      <c r="K547" s="234"/>
      <c r="L547" s="239"/>
      <c r="M547" s="240"/>
      <c r="N547" s="241"/>
      <c r="O547" s="241"/>
      <c r="P547" s="241"/>
      <c r="Q547" s="241"/>
      <c r="R547" s="241"/>
      <c r="S547" s="241"/>
      <c r="T547" s="242"/>
      <c r="AT547" s="243" t="s">
        <v>134</v>
      </c>
      <c r="AU547" s="243" t="s">
        <v>86</v>
      </c>
      <c r="AV547" s="13" t="s">
        <v>86</v>
      </c>
      <c r="AW547" s="13" t="s">
        <v>37</v>
      </c>
      <c r="AX547" s="13" t="s">
        <v>76</v>
      </c>
      <c r="AY547" s="243" t="s">
        <v>124</v>
      </c>
    </row>
    <row r="548" s="13" customFormat="1">
      <c r="B548" s="233"/>
      <c r="C548" s="234"/>
      <c r="D548" s="220" t="s">
        <v>134</v>
      </c>
      <c r="E548" s="235" t="s">
        <v>19</v>
      </c>
      <c r="F548" s="236" t="s">
        <v>525</v>
      </c>
      <c r="G548" s="234"/>
      <c r="H548" s="237">
        <v>11.49</v>
      </c>
      <c r="I548" s="238"/>
      <c r="J548" s="234"/>
      <c r="K548" s="234"/>
      <c r="L548" s="239"/>
      <c r="M548" s="240"/>
      <c r="N548" s="241"/>
      <c r="O548" s="241"/>
      <c r="P548" s="241"/>
      <c r="Q548" s="241"/>
      <c r="R548" s="241"/>
      <c r="S548" s="241"/>
      <c r="T548" s="242"/>
      <c r="AT548" s="243" t="s">
        <v>134</v>
      </c>
      <c r="AU548" s="243" t="s">
        <v>86</v>
      </c>
      <c r="AV548" s="13" t="s">
        <v>86</v>
      </c>
      <c r="AW548" s="13" t="s">
        <v>37</v>
      </c>
      <c r="AX548" s="13" t="s">
        <v>76</v>
      </c>
      <c r="AY548" s="243" t="s">
        <v>124</v>
      </c>
    </row>
    <row r="549" s="13" customFormat="1">
      <c r="B549" s="233"/>
      <c r="C549" s="234"/>
      <c r="D549" s="220" t="s">
        <v>134</v>
      </c>
      <c r="E549" s="235" t="s">
        <v>19</v>
      </c>
      <c r="F549" s="236" t="s">
        <v>526</v>
      </c>
      <c r="G549" s="234"/>
      <c r="H549" s="237">
        <v>9.0399999999999991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AT549" s="243" t="s">
        <v>134</v>
      </c>
      <c r="AU549" s="243" t="s">
        <v>86</v>
      </c>
      <c r="AV549" s="13" t="s">
        <v>86</v>
      </c>
      <c r="AW549" s="13" t="s">
        <v>37</v>
      </c>
      <c r="AX549" s="13" t="s">
        <v>76</v>
      </c>
      <c r="AY549" s="243" t="s">
        <v>124</v>
      </c>
    </row>
    <row r="550" s="13" customFormat="1">
      <c r="B550" s="233"/>
      <c r="C550" s="234"/>
      <c r="D550" s="220" t="s">
        <v>134</v>
      </c>
      <c r="E550" s="235" t="s">
        <v>19</v>
      </c>
      <c r="F550" s="236" t="s">
        <v>527</v>
      </c>
      <c r="G550" s="234"/>
      <c r="H550" s="237">
        <v>4.0590000000000002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AT550" s="243" t="s">
        <v>134</v>
      </c>
      <c r="AU550" s="243" t="s">
        <v>86</v>
      </c>
      <c r="AV550" s="13" t="s">
        <v>86</v>
      </c>
      <c r="AW550" s="13" t="s">
        <v>37</v>
      </c>
      <c r="AX550" s="13" t="s">
        <v>76</v>
      </c>
      <c r="AY550" s="243" t="s">
        <v>124</v>
      </c>
    </row>
    <row r="551" s="13" customFormat="1">
      <c r="B551" s="233"/>
      <c r="C551" s="234"/>
      <c r="D551" s="220" t="s">
        <v>134</v>
      </c>
      <c r="E551" s="235" t="s">
        <v>19</v>
      </c>
      <c r="F551" s="236" t="s">
        <v>528</v>
      </c>
      <c r="G551" s="234"/>
      <c r="H551" s="237">
        <v>3.3599999999999999</v>
      </c>
      <c r="I551" s="238"/>
      <c r="J551" s="234"/>
      <c r="K551" s="234"/>
      <c r="L551" s="239"/>
      <c r="M551" s="240"/>
      <c r="N551" s="241"/>
      <c r="O551" s="241"/>
      <c r="P551" s="241"/>
      <c r="Q551" s="241"/>
      <c r="R551" s="241"/>
      <c r="S551" s="241"/>
      <c r="T551" s="242"/>
      <c r="AT551" s="243" t="s">
        <v>134</v>
      </c>
      <c r="AU551" s="243" t="s">
        <v>86</v>
      </c>
      <c r="AV551" s="13" t="s">
        <v>86</v>
      </c>
      <c r="AW551" s="13" t="s">
        <v>37</v>
      </c>
      <c r="AX551" s="13" t="s">
        <v>76</v>
      </c>
      <c r="AY551" s="243" t="s">
        <v>124</v>
      </c>
    </row>
    <row r="552" s="12" customFormat="1">
      <c r="B552" s="223"/>
      <c r="C552" s="224"/>
      <c r="D552" s="220" t="s">
        <v>134</v>
      </c>
      <c r="E552" s="225" t="s">
        <v>19</v>
      </c>
      <c r="F552" s="226" t="s">
        <v>143</v>
      </c>
      <c r="G552" s="224"/>
      <c r="H552" s="225" t="s">
        <v>19</v>
      </c>
      <c r="I552" s="227"/>
      <c r="J552" s="224"/>
      <c r="K552" s="224"/>
      <c r="L552" s="228"/>
      <c r="M552" s="229"/>
      <c r="N552" s="230"/>
      <c r="O552" s="230"/>
      <c r="P552" s="230"/>
      <c r="Q552" s="230"/>
      <c r="R552" s="230"/>
      <c r="S552" s="230"/>
      <c r="T552" s="231"/>
      <c r="AT552" s="232" t="s">
        <v>134</v>
      </c>
      <c r="AU552" s="232" t="s">
        <v>86</v>
      </c>
      <c r="AV552" s="12" t="s">
        <v>84</v>
      </c>
      <c r="AW552" s="12" t="s">
        <v>37</v>
      </c>
      <c r="AX552" s="12" t="s">
        <v>76</v>
      </c>
      <c r="AY552" s="232" t="s">
        <v>124</v>
      </c>
    </row>
    <row r="553" s="13" customFormat="1">
      <c r="B553" s="233"/>
      <c r="C553" s="234"/>
      <c r="D553" s="220" t="s">
        <v>134</v>
      </c>
      <c r="E553" s="235" t="s">
        <v>19</v>
      </c>
      <c r="F553" s="236" t="s">
        <v>529</v>
      </c>
      <c r="G553" s="234"/>
      <c r="H553" s="237">
        <v>3.012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AT553" s="243" t="s">
        <v>134</v>
      </c>
      <c r="AU553" s="243" t="s">
        <v>86</v>
      </c>
      <c r="AV553" s="13" t="s">
        <v>86</v>
      </c>
      <c r="AW553" s="13" t="s">
        <v>37</v>
      </c>
      <c r="AX553" s="13" t="s">
        <v>76</v>
      </c>
      <c r="AY553" s="243" t="s">
        <v>124</v>
      </c>
    </row>
    <row r="554" s="13" customFormat="1">
      <c r="B554" s="233"/>
      <c r="C554" s="234"/>
      <c r="D554" s="220" t="s">
        <v>134</v>
      </c>
      <c r="E554" s="235" t="s">
        <v>19</v>
      </c>
      <c r="F554" s="236" t="s">
        <v>530</v>
      </c>
      <c r="G554" s="234"/>
      <c r="H554" s="237">
        <v>5.9379999999999997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AT554" s="243" t="s">
        <v>134</v>
      </c>
      <c r="AU554" s="243" t="s">
        <v>86</v>
      </c>
      <c r="AV554" s="13" t="s">
        <v>86</v>
      </c>
      <c r="AW554" s="13" t="s">
        <v>37</v>
      </c>
      <c r="AX554" s="13" t="s">
        <v>76</v>
      </c>
      <c r="AY554" s="243" t="s">
        <v>124</v>
      </c>
    </row>
    <row r="555" s="13" customFormat="1">
      <c r="B555" s="233"/>
      <c r="C555" s="234"/>
      <c r="D555" s="220" t="s">
        <v>134</v>
      </c>
      <c r="E555" s="235" t="s">
        <v>19</v>
      </c>
      <c r="F555" s="236" t="s">
        <v>531</v>
      </c>
      <c r="G555" s="234"/>
      <c r="H555" s="237">
        <v>0.67500000000000004</v>
      </c>
      <c r="I555" s="238"/>
      <c r="J555" s="234"/>
      <c r="K555" s="234"/>
      <c r="L555" s="239"/>
      <c r="M555" s="240"/>
      <c r="N555" s="241"/>
      <c r="O555" s="241"/>
      <c r="P555" s="241"/>
      <c r="Q555" s="241"/>
      <c r="R555" s="241"/>
      <c r="S555" s="241"/>
      <c r="T555" s="242"/>
      <c r="AT555" s="243" t="s">
        <v>134</v>
      </c>
      <c r="AU555" s="243" t="s">
        <v>86</v>
      </c>
      <c r="AV555" s="13" t="s">
        <v>86</v>
      </c>
      <c r="AW555" s="13" t="s">
        <v>37</v>
      </c>
      <c r="AX555" s="13" t="s">
        <v>76</v>
      </c>
      <c r="AY555" s="243" t="s">
        <v>124</v>
      </c>
    </row>
    <row r="556" s="13" customFormat="1">
      <c r="B556" s="233"/>
      <c r="C556" s="234"/>
      <c r="D556" s="220" t="s">
        <v>134</v>
      </c>
      <c r="E556" s="235" t="s">
        <v>19</v>
      </c>
      <c r="F556" s="236" t="s">
        <v>532</v>
      </c>
      <c r="G556" s="234"/>
      <c r="H556" s="237">
        <v>0.77700000000000002</v>
      </c>
      <c r="I556" s="238"/>
      <c r="J556" s="234"/>
      <c r="K556" s="234"/>
      <c r="L556" s="239"/>
      <c r="M556" s="240"/>
      <c r="N556" s="241"/>
      <c r="O556" s="241"/>
      <c r="P556" s="241"/>
      <c r="Q556" s="241"/>
      <c r="R556" s="241"/>
      <c r="S556" s="241"/>
      <c r="T556" s="242"/>
      <c r="AT556" s="243" t="s">
        <v>134</v>
      </c>
      <c r="AU556" s="243" t="s">
        <v>86</v>
      </c>
      <c r="AV556" s="13" t="s">
        <v>86</v>
      </c>
      <c r="AW556" s="13" t="s">
        <v>37</v>
      </c>
      <c r="AX556" s="13" t="s">
        <v>76</v>
      </c>
      <c r="AY556" s="243" t="s">
        <v>124</v>
      </c>
    </row>
    <row r="557" s="12" customFormat="1">
      <c r="B557" s="223"/>
      <c r="C557" s="224"/>
      <c r="D557" s="220" t="s">
        <v>134</v>
      </c>
      <c r="E557" s="225" t="s">
        <v>19</v>
      </c>
      <c r="F557" s="226" t="s">
        <v>146</v>
      </c>
      <c r="G557" s="224"/>
      <c r="H557" s="225" t="s">
        <v>19</v>
      </c>
      <c r="I557" s="227"/>
      <c r="J557" s="224"/>
      <c r="K557" s="224"/>
      <c r="L557" s="228"/>
      <c r="M557" s="229"/>
      <c r="N557" s="230"/>
      <c r="O557" s="230"/>
      <c r="P557" s="230"/>
      <c r="Q557" s="230"/>
      <c r="R557" s="230"/>
      <c r="S557" s="230"/>
      <c r="T557" s="231"/>
      <c r="AT557" s="232" t="s">
        <v>134</v>
      </c>
      <c r="AU557" s="232" t="s">
        <v>86</v>
      </c>
      <c r="AV557" s="12" t="s">
        <v>84</v>
      </c>
      <c r="AW557" s="12" t="s">
        <v>37</v>
      </c>
      <c r="AX557" s="12" t="s">
        <v>76</v>
      </c>
      <c r="AY557" s="232" t="s">
        <v>124</v>
      </c>
    </row>
    <row r="558" s="13" customFormat="1">
      <c r="B558" s="233"/>
      <c r="C558" s="234"/>
      <c r="D558" s="220" t="s">
        <v>134</v>
      </c>
      <c r="E558" s="235" t="s">
        <v>19</v>
      </c>
      <c r="F558" s="236" t="s">
        <v>533</v>
      </c>
      <c r="G558" s="234"/>
      <c r="H558" s="237">
        <v>7.2300000000000004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2"/>
      <c r="AT558" s="243" t="s">
        <v>134</v>
      </c>
      <c r="AU558" s="243" t="s">
        <v>86</v>
      </c>
      <c r="AV558" s="13" t="s">
        <v>86</v>
      </c>
      <c r="AW558" s="13" t="s">
        <v>37</v>
      </c>
      <c r="AX558" s="13" t="s">
        <v>76</v>
      </c>
      <c r="AY558" s="243" t="s">
        <v>124</v>
      </c>
    </row>
    <row r="559" s="13" customFormat="1">
      <c r="B559" s="233"/>
      <c r="C559" s="234"/>
      <c r="D559" s="220" t="s">
        <v>134</v>
      </c>
      <c r="E559" s="235" t="s">
        <v>19</v>
      </c>
      <c r="F559" s="236" t="s">
        <v>534</v>
      </c>
      <c r="G559" s="234"/>
      <c r="H559" s="237">
        <v>10.637000000000001</v>
      </c>
      <c r="I559" s="238"/>
      <c r="J559" s="234"/>
      <c r="K559" s="234"/>
      <c r="L559" s="239"/>
      <c r="M559" s="240"/>
      <c r="N559" s="241"/>
      <c r="O559" s="241"/>
      <c r="P559" s="241"/>
      <c r="Q559" s="241"/>
      <c r="R559" s="241"/>
      <c r="S559" s="241"/>
      <c r="T559" s="242"/>
      <c r="AT559" s="243" t="s">
        <v>134</v>
      </c>
      <c r="AU559" s="243" t="s">
        <v>86</v>
      </c>
      <c r="AV559" s="13" t="s">
        <v>86</v>
      </c>
      <c r="AW559" s="13" t="s">
        <v>37</v>
      </c>
      <c r="AX559" s="13" t="s">
        <v>76</v>
      </c>
      <c r="AY559" s="243" t="s">
        <v>124</v>
      </c>
    </row>
    <row r="560" s="12" customFormat="1">
      <c r="B560" s="223"/>
      <c r="C560" s="224"/>
      <c r="D560" s="220" t="s">
        <v>134</v>
      </c>
      <c r="E560" s="225" t="s">
        <v>19</v>
      </c>
      <c r="F560" s="226" t="s">
        <v>148</v>
      </c>
      <c r="G560" s="224"/>
      <c r="H560" s="225" t="s">
        <v>19</v>
      </c>
      <c r="I560" s="227"/>
      <c r="J560" s="224"/>
      <c r="K560" s="224"/>
      <c r="L560" s="228"/>
      <c r="M560" s="229"/>
      <c r="N560" s="230"/>
      <c r="O560" s="230"/>
      <c r="P560" s="230"/>
      <c r="Q560" s="230"/>
      <c r="R560" s="230"/>
      <c r="S560" s="230"/>
      <c r="T560" s="231"/>
      <c r="AT560" s="232" t="s">
        <v>134</v>
      </c>
      <c r="AU560" s="232" t="s">
        <v>86</v>
      </c>
      <c r="AV560" s="12" t="s">
        <v>84</v>
      </c>
      <c r="AW560" s="12" t="s">
        <v>37</v>
      </c>
      <c r="AX560" s="12" t="s">
        <v>76</v>
      </c>
      <c r="AY560" s="232" t="s">
        <v>124</v>
      </c>
    </row>
    <row r="561" s="13" customFormat="1">
      <c r="B561" s="233"/>
      <c r="C561" s="234"/>
      <c r="D561" s="220" t="s">
        <v>134</v>
      </c>
      <c r="E561" s="235" t="s">
        <v>19</v>
      </c>
      <c r="F561" s="236" t="s">
        <v>535</v>
      </c>
      <c r="G561" s="234"/>
      <c r="H561" s="237">
        <v>6.9299999999999997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AT561" s="243" t="s">
        <v>134</v>
      </c>
      <c r="AU561" s="243" t="s">
        <v>86</v>
      </c>
      <c r="AV561" s="13" t="s">
        <v>86</v>
      </c>
      <c r="AW561" s="13" t="s">
        <v>37</v>
      </c>
      <c r="AX561" s="13" t="s">
        <v>76</v>
      </c>
      <c r="AY561" s="243" t="s">
        <v>124</v>
      </c>
    </row>
    <row r="562" s="13" customFormat="1">
      <c r="B562" s="233"/>
      <c r="C562" s="234"/>
      <c r="D562" s="220" t="s">
        <v>134</v>
      </c>
      <c r="E562" s="235" t="s">
        <v>19</v>
      </c>
      <c r="F562" s="236" t="s">
        <v>536</v>
      </c>
      <c r="G562" s="234"/>
      <c r="H562" s="237">
        <v>23.004999999999999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AT562" s="243" t="s">
        <v>134</v>
      </c>
      <c r="AU562" s="243" t="s">
        <v>86</v>
      </c>
      <c r="AV562" s="13" t="s">
        <v>86</v>
      </c>
      <c r="AW562" s="13" t="s">
        <v>37</v>
      </c>
      <c r="AX562" s="13" t="s">
        <v>76</v>
      </c>
      <c r="AY562" s="243" t="s">
        <v>124</v>
      </c>
    </row>
    <row r="563" s="13" customFormat="1">
      <c r="B563" s="233"/>
      <c r="C563" s="234"/>
      <c r="D563" s="220" t="s">
        <v>134</v>
      </c>
      <c r="E563" s="235" t="s">
        <v>19</v>
      </c>
      <c r="F563" s="236" t="s">
        <v>537</v>
      </c>
      <c r="G563" s="234"/>
      <c r="H563" s="237">
        <v>-3.5750000000000002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AT563" s="243" t="s">
        <v>134</v>
      </c>
      <c r="AU563" s="243" t="s">
        <v>86</v>
      </c>
      <c r="AV563" s="13" t="s">
        <v>86</v>
      </c>
      <c r="AW563" s="13" t="s">
        <v>37</v>
      </c>
      <c r="AX563" s="13" t="s">
        <v>76</v>
      </c>
      <c r="AY563" s="243" t="s">
        <v>124</v>
      </c>
    </row>
    <row r="564" s="13" customFormat="1">
      <c r="B564" s="233"/>
      <c r="C564" s="234"/>
      <c r="D564" s="220" t="s">
        <v>134</v>
      </c>
      <c r="E564" s="235" t="s">
        <v>19</v>
      </c>
      <c r="F564" s="236" t="s">
        <v>538</v>
      </c>
      <c r="G564" s="234"/>
      <c r="H564" s="237">
        <v>-5.0599999999999996</v>
      </c>
      <c r="I564" s="238"/>
      <c r="J564" s="234"/>
      <c r="K564" s="234"/>
      <c r="L564" s="239"/>
      <c r="M564" s="240"/>
      <c r="N564" s="241"/>
      <c r="O564" s="241"/>
      <c r="P564" s="241"/>
      <c r="Q564" s="241"/>
      <c r="R564" s="241"/>
      <c r="S564" s="241"/>
      <c r="T564" s="242"/>
      <c r="AT564" s="243" t="s">
        <v>134</v>
      </c>
      <c r="AU564" s="243" t="s">
        <v>86</v>
      </c>
      <c r="AV564" s="13" t="s">
        <v>86</v>
      </c>
      <c r="AW564" s="13" t="s">
        <v>37</v>
      </c>
      <c r="AX564" s="13" t="s">
        <v>76</v>
      </c>
      <c r="AY564" s="243" t="s">
        <v>124</v>
      </c>
    </row>
    <row r="565" s="13" customFormat="1">
      <c r="B565" s="233"/>
      <c r="C565" s="234"/>
      <c r="D565" s="220" t="s">
        <v>134</v>
      </c>
      <c r="E565" s="235" t="s">
        <v>19</v>
      </c>
      <c r="F565" s="236" t="s">
        <v>539</v>
      </c>
      <c r="G565" s="234"/>
      <c r="H565" s="237">
        <v>0.81000000000000005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AT565" s="243" t="s">
        <v>134</v>
      </c>
      <c r="AU565" s="243" t="s">
        <v>86</v>
      </c>
      <c r="AV565" s="13" t="s">
        <v>86</v>
      </c>
      <c r="AW565" s="13" t="s">
        <v>37</v>
      </c>
      <c r="AX565" s="13" t="s">
        <v>76</v>
      </c>
      <c r="AY565" s="243" t="s">
        <v>124</v>
      </c>
    </row>
    <row r="566" s="12" customFormat="1">
      <c r="B566" s="223"/>
      <c r="C566" s="224"/>
      <c r="D566" s="220" t="s">
        <v>134</v>
      </c>
      <c r="E566" s="225" t="s">
        <v>19</v>
      </c>
      <c r="F566" s="226" t="s">
        <v>150</v>
      </c>
      <c r="G566" s="224"/>
      <c r="H566" s="225" t="s">
        <v>19</v>
      </c>
      <c r="I566" s="227"/>
      <c r="J566" s="224"/>
      <c r="K566" s="224"/>
      <c r="L566" s="228"/>
      <c r="M566" s="229"/>
      <c r="N566" s="230"/>
      <c r="O566" s="230"/>
      <c r="P566" s="230"/>
      <c r="Q566" s="230"/>
      <c r="R566" s="230"/>
      <c r="S566" s="230"/>
      <c r="T566" s="231"/>
      <c r="AT566" s="232" t="s">
        <v>134</v>
      </c>
      <c r="AU566" s="232" t="s">
        <v>86</v>
      </c>
      <c r="AV566" s="12" t="s">
        <v>84</v>
      </c>
      <c r="AW566" s="12" t="s">
        <v>37</v>
      </c>
      <c r="AX566" s="12" t="s">
        <v>76</v>
      </c>
      <c r="AY566" s="232" t="s">
        <v>124</v>
      </c>
    </row>
    <row r="567" s="13" customFormat="1">
      <c r="B567" s="233"/>
      <c r="C567" s="234"/>
      <c r="D567" s="220" t="s">
        <v>134</v>
      </c>
      <c r="E567" s="235" t="s">
        <v>19</v>
      </c>
      <c r="F567" s="236" t="s">
        <v>540</v>
      </c>
      <c r="G567" s="234"/>
      <c r="H567" s="237">
        <v>18.233000000000001</v>
      </c>
      <c r="I567" s="238"/>
      <c r="J567" s="234"/>
      <c r="K567" s="234"/>
      <c r="L567" s="239"/>
      <c r="M567" s="240"/>
      <c r="N567" s="241"/>
      <c r="O567" s="241"/>
      <c r="P567" s="241"/>
      <c r="Q567" s="241"/>
      <c r="R567" s="241"/>
      <c r="S567" s="241"/>
      <c r="T567" s="242"/>
      <c r="AT567" s="243" t="s">
        <v>134</v>
      </c>
      <c r="AU567" s="243" t="s">
        <v>86</v>
      </c>
      <c r="AV567" s="13" t="s">
        <v>86</v>
      </c>
      <c r="AW567" s="13" t="s">
        <v>37</v>
      </c>
      <c r="AX567" s="13" t="s">
        <v>76</v>
      </c>
      <c r="AY567" s="243" t="s">
        <v>124</v>
      </c>
    </row>
    <row r="568" s="13" customFormat="1">
      <c r="B568" s="233"/>
      <c r="C568" s="234"/>
      <c r="D568" s="220" t="s">
        <v>134</v>
      </c>
      <c r="E568" s="235" t="s">
        <v>19</v>
      </c>
      <c r="F568" s="236" t="s">
        <v>541</v>
      </c>
      <c r="G568" s="234"/>
      <c r="H568" s="237">
        <v>1.728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2"/>
      <c r="AT568" s="243" t="s">
        <v>134</v>
      </c>
      <c r="AU568" s="243" t="s">
        <v>86</v>
      </c>
      <c r="AV568" s="13" t="s">
        <v>86</v>
      </c>
      <c r="AW568" s="13" t="s">
        <v>37</v>
      </c>
      <c r="AX568" s="13" t="s">
        <v>76</v>
      </c>
      <c r="AY568" s="243" t="s">
        <v>124</v>
      </c>
    </row>
    <row r="569" s="13" customFormat="1">
      <c r="B569" s="233"/>
      <c r="C569" s="234"/>
      <c r="D569" s="220" t="s">
        <v>134</v>
      </c>
      <c r="E569" s="235" t="s">
        <v>19</v>
      </c>
      <c r="F569" s="236" t="s">
        <v>542</v>
      </c>
      <c r="G569" s="234"/>
      <c r="H569" s="237">
        <v>1.724</v>
      </c>
      <c r="I569" s="238"/>
      <c r="J569" s="234"/>
      <c r="K569" s="234"/>
      <c r="L569" s="239"/>
      <c r="M569" s="240"/>
      <c r="N569" s="241"/>
      <c r="O569" s="241"/>
      <c r="P569" s="241"/>
      <c r="Q569" s="241"/>
      <c r="R569" s="241"/>
      <c r="S569" s="241"/>
      <c r="T569" s="242"/>
      <c r="AT569" s="243" t="s">
        <v>134</v>
      </c>
      <c r="AU569" s="243" t="s">
        <v>86</v>
      </c>
      <c r="AV569" s="13" t="s">
        <v>86</v>
      </c>
      <c r="AW569" s="13" t="s">
        <v>37</v>
      </c>
      <c r="AX569" s="13" t="s">
        <v>76</v>
      </c>
      <c r="AY569" s="243" t="s">
        <v>124</v>
      </c>
    </row>
    <row r="570" s="13" customFormat="1">
      <c r="B570" s="233"/>
      <c r="C570" s="234"/>
      <c r="D570" s="220" t="s">
        <v>134</v>
      </c>
      <c r="E570" s="235" t="s">
        <v>19</v>
      </c>
      <c r="F570" s="236" t="s">
        <v>543</v>
      </c>
      <c r="G570" s="234"/>
      <c r="H570" s="237">
        <v>4.843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AT570" s="243" t="s">
        <v>134</v>
      </c>
      <c r="AU570" s="243" t="s">
        <v>86</v>
      </c>
      <c r="AV570" s="13" t="s">
        <v>86</v>
      </c>
      <c r="AW570" s="13" t="s">
        <v>37</v>
      </c>
      <c r="AX570" s="13" t="s">
        <v>76</v>
      </c>
      <c r="AY570" s="243" t="s">
        <v>124</v>
      </c>
    </row>
    <row r="571" s="13" customFormat="1">
      <c r="B571" s="233"/>
      <c r="C571" s="234"/>
      <c r="D571" s="220" t="s">
        <v>134</v>
      </c>
      <c r="E571" s="235" t="s">
        <v>19</v>
      </c>
      <c r="F571" s="236" t="s">
        <v>544</v>
      </c>
      <c r="G571" s="234"/>
      <c r="H571" s="237">
        <v>0.38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AT571" s="243" t="s">
        <v>134</v>
      </c>
      <c r="AU571" s="243" t="s">
        <v>86</v>
      </c>
      <c r="AV571" s="13" t="s">
        <v>86</v>
      </c>
      <c r="AW571" s="13" t="s">
        <v>37</v>
      </c>
      <c r="AX571" s="13" t="s">
        <v>76</v>
      </c>
      <c r="AY571" s="243" t="s">
        <v>124</v>
      </c>
    </row>
    <row r="572" s="12" customFormat="1">
      <c r="B572" s="223"/>
      <c r="C572" s="224"/>
      <c r="D572" s="220" t="s">
        <v>134</v>
      </c>
      <c r="E572" s="225" t="s">
        <v>19</v>
      </c>
      <c r="F572" s="226" t="s">
        <v>295</v>
      </c>
      <c r="G572" s="224"/>
      <c r="H572" s="225" t="s">
        <v>19</v>
      </c>
      <c r="I572" s="227"/>
      <c r="J572" s="224"/>
      <c r="K572" s="224"/>
      <c r="L572" s="228"/>
      <c r="M572" s="229"/>
      <c r="N572" s="230"/>
      <c r="O572" s="230"/>
      <c r="P572" s="230"/>
      <c r="Q572" s="230"/>
      <c r="R572" s="230"/>
      <c r="S572" s="230"/>
      <c r="T572" s="231"/>
      <c r="AT572" s="232" t="s">
        <v>134</v>
      </c>
      <c r="AU572" s="232" t="s">
        <v>86</v>
      </c>
      <c r="AV572" s="12" t="s">
        <v>84</v>
      </c>
      <c r="AW572" s="12" t="s">
        <v>37</v>
      </c>
      <c r="AX572" s="12" t="s">
        <v>76</v>
      </c>
      <c r="AY572" s="232" t="s">
        <v>124</v>
      </c>
    </row>
    <row r="573" s="13" customFormat="1">
      <c r="B573" s="233"/>
      <c r="C573" s="234"/>
      <c r="D573" s="220" t="s">
        <v>134</v>
      </c>
      <c r="E573" s="235" t="s">
        <v>19</v>
      </c>
      <c r="F573" s="236" t="s">
        <v>545</v>
      </c>
      <c r="G573" s="234"/>
      <c r="H573" s="237">
        <v>6.2999999999999998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AT573" s="243" t="s">
        <v>134</v>
      </c>
      <c r="AU573" s="243" t="s">
        <v>86</v>
      </c>
      <c r="AV573" s="13" t="s">
        <v>86</v>
      </c>
      <c r="AW573" s="13" t="s">
        <v>37</v>
      </c>
      <c r="AX573" s="13" t="s">
        <v>76</v>
      </c>
      <c r="AY573" s="243" t="s">
        <v>124</v>
      </c>
    </row>
    <row r="574" s="13" customFormat="1">
      <c r="B574" s="233"/>
      <c r="C574" s="234"/>
      <c r="D574" s="220" t="s">
        <v>134</v>
      </c>
      <c r="E574" s="235" t="s">
        <v>19</v>
      </c>
      <c r="F574" s="236" t="s">
        <v>546</v>
      </c>
      <c r="G574" s="234"/>
      <c r="H574" s="237">
        <v>0.71999999999999997</v>
      </c>
      <c r="I574" s="238"/>
      <c r="J574" s="234"/>
      <c r="K574" s="234"/>
      <c r="L574" s="239"/>
      <c r="M574" s="240"/>
      <c r="N574" s="241"/>
      <c r="O574" s="241"/>
      <c r="P574" s="241"/>
      <c r="Q574" s="241"/>
      <c r="R574" s="241"/>
      <c r="S574" s="241"/>
      <c r="T574" s="242"/>
      <c r="AT574" s="243" t="s">
        <v>134</v>
      </c>
      <c r="AU574" s="243" t="s">
        <v>86</v>
      </c>
      <c r="AV574" s="13" t="s">
        <v>86</v>
      </c>
      <c r="AW574" s="13" t="s">
        <v>37</v>
      </c>
      <c r="AX574" s="13" t="s">
        <v>76</v>
      </c>
      <c r="AY574" s="243" t="s">
        <v>124</v>
      </c>
    </row>
    <row r="575" s="13" customFormat="1">
      <c r="B575" s="233"/>
      <c r="C575" s="234"/>
      <c r="D575" s="220" t="s">
        <v>134</v>
      </c>
      <c r="E575" s="235" t="s">
        <v>19</v>
      </c>
      <c r="F575" s="236" t="s">
        <v>547</v>
      </c>
      <c r="G575" s="234"/>
      <c r="H575" s="237">
        <v>0.56000000000000005</v>
      </c>
      <c r="I575" s="238"/>
      <c r="J575" s="234"/>
      <c r="K575" s="234"/>
      <c r="L575" s="239"/>
      <c r="M575" s="240"/>
      <c r="N575" s="241"/>
      <c r="O575" s="241"/>
      <c r="P575" s="241"/>
      <c r="Q575" s="241"/>
      <c r="R575" s="241"/>
      <c r="S575" s="241"/>
      <c r="T575" s="242"/>
      <c r="AT575" s="243" t="s">
        <v>134</v>
      </c>
      <c r="AU575" s="243" t="s">
        <v>86</v>
      </c>
      <c r="AV575" s="13" t="s">
        <v>86</v>
      </c>
      <c r="AW575" s="13" t="s">
        <v>37</v>
      </c>
      <c r="AX575" s="13" t="s">
        <v>76</v>
      </c>
      <c r="AY575" s="243" t="s">
        <v>124</v>
      </c>
    </row>
    <row r="576" s="13" customFormat="1">
      <c r="B576" s="233"/>
      <c r="C576" s="234"/>
      <c r="D576" s="220" t="s">
        <v>134</v>
      </c>
      <c r="E576" s="235" t="s">
        <v>19</v>
      </c>
      <c r="F576" s="236" t="s">
        <v>548</v>
      </c>
      <c r="G576" s="234"/>
      <c r="H576" s="237">
        <v>4.9500000000000002</v>
      </c>
      <c r="I576" s="238"/>
      <c r="J576" s="234"/>
      <c r="K576" s="234"/>
      <c r="L576" s="239"/>
      <c r="M576" s="240"/>
      <c r="N576" s="241"/>
      <c r="O576" s="241"/>
      <c r="P576" s="241"/>
      <c r="Q576" s="241"/>
      <c r="R576" s="241"/>
      <c r="S576" s="241"/>
      <c r="T576" s="242"/>
      <c r="AT576" s="243" t="s">
        <v>134</v>
      </c>
      <c r="AU576" s="243" t="s">
        <v>86</v>
      </c>
      <c r="AV576" s="13" t="s">
        <v>86</v>
      </c>
      <c r="AW576" s="13" t="s">
        <v>37</v>
      </c>
      <c r="AX576" s="13" t="s">
        <v>76</v>
      </c>
      <c r="AY576" s="243" t="s">
        <v>124</v>
      </c>
    </row>
    <row r="577" s="13" customFormat="1">
      <c r="B577" s="233"/>
      <c r="C577" s="234"/>
      <c r="D577" s="220" t="s">
        <v>134</v>
      </c>
      <c r="E577" s="235" t="s">
        <v>19</v>
      </c>
      <c r="F577" s="236" t="s">
        <v>549</v>
      </c>
      <c r="G577" s="234"/>
      <c r="H577" s="237">
        <v>0.87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AT577" s="243" t="s">
        <v>134</v>
      </c>
      <c r="AU577" s="243" t="s">
        <v>86</v>
      </c>
      <c r="AV577" s="13" t="s">
        <v>86</v>
      </c>
      <c r="AW577" s="13" t="s">
        <v>37</v>
      </c>
      <c r="AX577" s="13" t="s">
        <v>76</v>
      </c>
      <c r="AY577" s="243" t="s">
        <v>124</v>
      </c>
    </row>
    <row r="578" s="12" customFormat="1">
      <c r="B578" s="223"/>
      <c r="C578" s="224"/>
      <c r="D578" s="220" t="s">
        <v>134</v>
      </c>
      <c r="E578" s="225" t="s">
        <v>19</v>
      </c>
      <c r="F578" s="226" t="s">
        <v>550</v>
      </c>
      <c r="G578" s="224"/>
      <c r="H578" s="225" t="s">
        <v>19</v>
      </c>
      <c r="I578" s="227"/>
      <c r="J578" s="224"/>
      <c r="K578" s="224"/>
      <c r="L578" s="228"/>
      <c r="M578" s="229"/>
      <c r="N578" s="230"/>
      <c r="O578" s="230"/>
      <c r="P578" s="230"/>
      <c r="Q578" s="230"/>
      <c r="R578" s="230"/>
      <c r="S578" s="230"/>
      <c r="T578" s="231"/>
      <c r="AT578" s="232" t="s">
        <v>134</v>
      </c>
      <c r="AU578" s="232" t="s">
        <v>86</v>
      </c>
      <c r="AV578" s="12" t="s">
        <v>84</v>
      </c>
      <c r="AW578" s="12" t="s">
        <v>37</v>
      </c>
      <c r="AX578" s="12" t="s">
        <v>76</v>
      </c>
      <c r="AY578" s="232" t="s">
        <v>124</v>
      </c>
    </row>
    <row r="579" s="13" customFormat="1">
      <c r="B579" s="233"/>
      <c r="C579" s="234"/>
      <c r="D579" s="220" t="s">
        <v>134</v>
      </c>
      <c r="E579" s="235" t="s">
        <v>19</v>
      </c>
      <c r="F579" s="236" t="s">
        <v>551</v>
      </c>
      <c r="G579" s="234"/>
      <c r="H579" s="237">
        <v>4.875</v>
      </c>
      <c r="I579" s="238"/>
      <c r="J579" s="234"/>
      <c r="K579" s="234"/>
      <c r="L579" s="239"/>
      <c r="M579" s="240"/>
      <c r="N579" s="241"/>
      <c r="O579" s="241"/>
      <c r="P579" s="241"/>
      <c r="Q579" s="241"/>
      <c r="R579" s="241"/>
      <c r="S579" s="241"/>
      <c r="T579" s="242"/>
      <c r="AT579" s="243" t="s">
        <v>134</v>
      </c>
      <c r="AU579" s="243" t="s">
        <v>86</v>
      </c>
      <c r="AV579" s="13" t="s">
        <v>86</v>
      </c>
      <c r="AW579" s="13" t="s">
        <v>37</v>
      </c>
      <c r="AX579" s="13" t="s">
        <v>76</v>
      </c>
      <c r="AY579" s="243" t="s">
        <v>124</v>
      </c>
    </row>
    <row r="580" s="13" customFormat="1">
      <c r="B580" s="233"/>
      <c r="C580" s="234"/>
      <c r="D580" s="220" t="s">
        <v>134</v>
      </c>
      <c r="E580" s="235" t="s">
        <v>19</v>
      </c>
      <c r="F580" s="236" t="s">
        <v>552</v>
      </c>
      <c r="G580" s="234"/>
      <c r="H580" s="237">
        <v>5.3399999999999999</v>
      </c>
      <c r="I580" s="238"/>
      <c r="J580" s="234"/>
      <c r="K580" s="234"/>
      <c r="L580" s="239"/>
      <c r="M580" s="240"/>
      <c r="N580" s="241"/>
      <c r="O580" s="241"/>
      <c r="P580" s="241"/>
      <c r="Q580" s="241"/>
      <c r="R580" s="241"/>
      <c r="S580" s="241"/>
      <c r="T580" s="242"/>
      <c r="AT580" s="243" t="s">
        <v>134</v>
      </c>
      <c r="AU580" s="243" t="s">
        <v>86</v>
      </c>
      <c r="AV580" s="13" t="s">
        <v>86</v>
      </c>
      <c r="AW580" s="13" t="s">
        <v>37</v>
      </c>
      <c r="AX580" s="13" t="s">
        <v>76</v>
      </c>
      <c r="AY580" s="243" t="s">
        <v>124</v>
      </c>
    </row>
    <row r="581" s="12" customFormat="1">
      <c r="B581" s="223"/>
      <c r="C581" s="224"/>
      <c r="D581" s="220" t="s">
        <v>134</v>
      </c>
      <c r="E581" s="225" t="s">
        <v>19</v>
      </c>
      <c r="F581" s="226" t="s">
        <v>553</v>
      </c>
      <c r="G581" s="224"/>
      <c r="H581" s="225" t="s">
        <v>19</v>
      </c>
      <c r="I581" s="227"/>
      <c r="J581" s="224"/>
      <c r="K581" s="224"/>
      <c r="L581" s="228"/>
      <c r="M581" s="229"/>
      <c r="N581" s="230"/>
      <c r="O581" s="230"/>
      <c r="P581" s="230"/>
      <c r="Q581" s="230"/>
      <c r="R581" s="230"/>
      <c r="S581" s="230"/>
      <c r="T581" s="231"/>
      <c r="AT581" s="232" t="s">
        <v>134</v>
      </c>
      <c r="AU581" s="232" t="s">
        <v>86</v>
      </c>
      <c r="AV581" s="12" t="s">
        <v>84</v>
      </c>
      <c r="AW581" s="12" t="s">
        <v>37</v>
      </c>
      <c r="AX581" s="12" t="s">
        <v>76</v>
      </c>
      <c r="AY581" s="232" t="s">
        <v>124</v>
      </c>
    </row>
    <row r="582" s="13" customFormat="1">
      <c r="B582" s="233"/>
      <c r="C582" s="234"/>
      <c r="D582" s="220" t="s">
        <v>134</v>
      </c>
      <c r="E582" s="235" t="s">
        <v>19</v>
      </c>
      <c r="F582" s="236" t="s">
        <v>554</v>
      </c>
      <c r="G582" s="234"/>
      <c r="H582" s="237">
        <v>1.44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AT582" s="243" t="s">
        <v>134</v>
      </c>
      <c r="AU582" s="243" t="s">
        <v>86</v>
      </c>
      <c r="AV582" s="13" t="s">
        <v>86</v>
      </c>
      <c r="AW582" s="13" t="s">
        <v>37</v>
      </c>
      <c r="AX582" s="13" t="s">
        <v>76</v>
      </c>
      <c r="AY582" s="243" t="s">
        <v>124</v>
      </c>
    </row>
    <row r="583" s="13" customFormat="1">
      <c r="B583" s="233"/>
      <c r="C583" s="234"/>
      <c r="D583" s="220" t="s">
        <v>134</v>
      </c>
      <c r="E583" s="235" t="s">
        <v>19</v>
      </c>
      <c r="F583" s="236" t="s">
        <v>555</v>
      </c>
      <c r="G583" s="234"/>
      <c r="H583" s="237">
        <v>2.5800000000000001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AT583" s="243" t="s">
        <v>134</v>
      </c>
      <c r="AU583" s="243" t="s">
        <v>86</v>
      </c>
      <c r="AV583" s="13" t="s">
        <v>86</v>
      </c>
      <c r="AW583" s="13" t="s">
        <v>37</v>
      </c>
      <c r="AX583" s="13" t="s">
        <v>76</v>
      </c>
      <c r="AY583" s="243" t="s">
        <v>124</v>
      </c>
    </row>
    <row r="584" s="13" customFormat="1">
      <c r="B584" s="233"/>
      <c r="C584" s="234"/>
      <c r="D584" s="220" t="s">
        <v>134</v>
      </c>
      <c r="E584" s="235" t="s">
        <v>19</v>
      </c>
      <c r="F584" s="236" t="s">
        <v>556</v>
      </c>
      <c r="G584" s="234"/>
      <c r="H584" s="237">
        <v>2.375</v>
      </c>
      <c r="I584" s="238"/>
      <c r="J584" s="234"/>
      <c r="K584" s="234"/>
      <c r="L584" s="239"/>
      <c r="M584" s="240"/>
      <c r="N584" s="241"/>
      <c r="O584" s="241"/>
      <c r="P584" s="241"/>
      <c r="Q584" s="241"/>
      <c r="R584" s="241"/>
      <c r="S584" s="241"/>
      <c r="T584" s="242"/>
      <c r="AT584" s="243" t="s">
        <v>134</v>
      </c>
      <c r="AU584" s="243" t="s">
        <v>86</v>
      </c>
      <c r="AV584" s="13" t="s">
        <v>86</v>
      </c>
      <c r="AW584" s="13" t="s">
        <v>37</v>
      </c>
      <c r="AX584" s="13" t="s">
        <v>76</v>
      </c>
      <c r="AY584" s="243" t="s">
        <v>124</v>
      </c>
    </row>
    <row r="585" s="12" customFormat="1">
      <c r="B585" s="223"/>
      <c r="C585" s="224"/>
      <c r="D585" s="220" t="s">
        <v>134</v>
      </c>
      <c r="E585" s="225" t="s">
        <v>19</v>
      </c>
      <c r="F585" s="226" t="s">
        <v>153</v>
      </c>
      <c r="G585" s="224"/>
      <c r="H585" s="225" t="s">
        <v>19</v>
      </c>
      <c r="I585" s="227"/>
      <c r="J585" s="224"/>
      <c r="K585" s="224"/>
      <c r="L585" s="228"/>
      <c r="M585" s="229"/>
      <c r="N585" s="230"/>
      <c r="O585" s="230"/>
      <c r="P585" s="230"/>
      <c r="Q585" s="230"/>
      <c r="R585" s="230"/>
      <c r="S585" s="230"/>
      <c r="T585" s="231"/>
      <c r="AT585" s="232" t="s">
        <v>134</v>
      </c>
      <c r="AU585" s="232" t="s">
        <v>86</v>
      </c>
      <c r="AV585" s="12" t="s">
        <v>84</v>
      </c>
      <c r="AW585" s="12" t="s">
        <v>37</v>
      </c>
      <c r="AX585" s="12" t="s">
        <v>76</v>
      </c>
      <c r="AY585" s="232" t="s">
        <v>124</v>
      </c>
    </row>
    <row r="586" s="13" customFormat="1">
      <c r="B586" s="233"/>
      <c r="C586" s="234"/>
      <c r="D586" s="220" t="s">
        <v>134</v>
      </c>
      <c r="E586" s="235" t="s">
        <v>19</v>
      </c>
      <c r="F586" s="236" t="s">
        <v>557</v>
      </c>
      <c r="G586" s="234"/>
      <c r="H586" s="237">
        <v>2.3199999999999998</v>
      </c>
      <c r="I586" s="238"/>
      <c r="J586" s="234"/>
      <c r="K586" s="234"/>
      <c r="L586" s="239"/>
      <c r="M586" s="240"/>
      <c r="N586" s="241"/>
      <c r="O586" s="241"/>
      <c r="P586" s="241"/>
      <c r="Q586" s="241"/>
      <c r="R586" s="241"/>
      <c r="S586" s="241"/>
      <c r="T586" s="242"/>
      <c r="AT586" s="243" t="s">
        <v>134</v>
      </c>
      <c r="AU586" s="243" t="s">
        <v>86</v>
      </c>
      <c r="AV586" s="13" t="s">
        <v>86</v>
      </c>
      <c r="AW586" s="13" t="s">
        <v>37</v>
      </c>
      <c r="AX586" s="13" t="s">
        <v>76</v>
      </c>
      <c r="AY586" s="243" t="s">
        <v>124</v>
      </c>
    </row>
    <row r="587" s="13" customFormat="1">
      <c r="B587" s="233"/>
      <c r="C587" s="234"/>
      <c r="D587" s="220" t="s">
        <v>134</v>
      </c>
      <c r="E587" s="235" t="s">
        <v>19</v>
      </c>
      <c r="F587" s="236" t="s">
        <v>558</v>
      </c>
      <c r="G587" s="234"/>
      <c r="H587" s="237">
        <v>6.9299999999999997</v>
      </c>
      <c r="I587" s="238"/>
      <c r="J587" s="234"/>
      <c r="K587" s="234"/>
      <c r="L587" s="239"/>
      <c r="M587" s="240"/>
      <c r="N587" s="241"/>
      <c r="O587" s="241"/>
      <c r="P587" s="241"/>
      <c r="Q587" s="241"/>
      <c r="R587" s="241"/>
      <c r="S587" s="241"/>
      <c r="T587" s="242"/>
      <c r="AT587" s="243" t="s">
        <v>134</v>
      </c>
      <c r="AU587" s="243" t="s">
        <v>86</v>
      </c>
      <c r="AV587" s="13" t="s">
        <v>86</v>
      </c>
      <c r="AW587" s="13" t="s">
        <v>37</v>
      </c>
      <c r="AX587" s="13" t="s">
        <v>76</v>
      </c>
      <c r="AY587" s="243" t="s">
        <v>124</v>
      </c>
    </row>
    <row r="588" s="13" customFormat="1">
      <c r="B588" s="233"/>
      <c r="C588" s="234"/>
      <c r="D588" s="220" t="s">
        <v>134</v>
      </c>
      <c r="E588" s="235" t="s">
        <v>19</v>
      </c>
      <c r="F588" s="236" t="s">
        <v>559</v>
      </c>
      <c r="G588" s="234"/>
      <c r="H588" s="237">
        <v>12.523</v>
      </c>
      <c r="I588" s="238"/>
      <c r="J588" s="234"/>
      <c r="K588" s="234"/>
      <c r="L588" s="239"/>
      <c r="M588" s="240"/>
      <c r="N588" s="241"/>
      <c r="O588" s="241"/>
      <c r="P588" s="241"/>
      <c r="Q588" s="241"/>
      <c r="R588" s="241"/>
      <c r="S588" s="241"/>
      <c r="T588" s="242"/>
      <c r="AT588" s="243" t="s">
        <v>134</v>
      </c>
      <c r="AU588" s="243" t="s">
        <v>86</v>
      </c>
      <c r="AV588" s="13" t="s">
        <v>86</v>
      </c>
      <c r="AW588" s="13" t="s">
        <v>37</v>
      </c>
      <c r="AX588" s="13" t="s">
        <v>76</v>
      </c>
      <c r="AY588" s="243" t="s">
        <v>124</v>
      </c>
    </row>
    <row r="589" s="12" customFormat="1">
      <c r="B589" s="223"/>
      <c r="C589" s="224"/>
      <c r="D589" s="220" t="s">
        <v>134</v>
      </c>
      <c r="E589" s="225" t="s">
        <v>19</v>
      </c>
      <c r="F589" s="226" t="s">
        <v>155</v>
      </c>
      <c r="G589" s="224"/>
      <c r="H589" s="225" t="s">
        <v>19</v>
      </c>
      <c r="I589" s="227"/>
      <c r="J589" s="224"/>
      <c r="K589" s="224"/>
      <c r="L589" s="228"/>
      <c r="M589" s="229"/>
      <c r="N589" s="230"/>
      <c r="O589" s="230"/>
      <c r="P589" s="230"/>
      <c r="Q589" s="230"/>
      <c r="R589" s="230"/>
      <c r="S589" s="230"/>
      <c r="T589" s="231"/>
      <c r="AT589" s="232" t="s">
        <v>134</v>
      </c>
      <c r="AU589" s="232" t="s">
        <v>86</v>
      </c>
      <c r="AV589" s="12" t="s">
        <v>84</v>
      </c>
      <c r="AW589" s="12" t="s">
        <v>37</v>
      </c>
      <c r="AX589" s="12" t="s">
        <v>76</v>
      </c>
      <c r="AY589" s="232" t="s">
        <v>124</v>
      </c>
    </row>
    <row r="590" s="13" customFormat="1">
      <c r="B590" s="233"/>
      <c r="C590" s="234"/>
      <c r="D590" s="220" t="s">
        <v>134</v>
      </c>
      <c r="E590" s="235" t="s">
        <v>19</v>
      </c>
      <c r="F590" s="236" t="s">
        <v>560</v>
      </c>
      <c r="G590" s="234"/>
      <c r="H590" s="237">
        <v>7.8479999999999999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AT590" s="243" t="s">
        <v>134</v>
      </c>
      <c r="AU590" s="243" t="s">
        <v>86</v>
      </c>
      <c r="AV590" s="13" t="s">
        <v>86</v>
      </c>
      <c r="AW590" s="13" t="s">
        <v>37</v>
      </c>
      <c r="AX590" s="13" t="s">
        <v>76</v>
      </c>
      <c r="AY590" s="243" t="s">
        <v>124</v>
      </c>
    </row>
    <row r="591" s="13" customFormat="1">
      <c r="B591" s="233"/>
      <c r="C591" s="234"/>
      <c r="D591" s="220" t="s">
        <v>134</v>
      </c>
      <c r="E591" s="235" t="s">
        <v>19</v>
      </c>
      <c r="F591" s="236" t="s">
        <v>561</v>
      </c>
      <c r="G591" s="234"/>
      <c r="H591" s="237">
        <v>4.29</v>
      </c>
      <c r="I591" s="238"/>
      <c r="J591" s="234"/>
      <c r="K591" s="234"/>
      <c r="L591" s="239"/>
      <c r="M591" s="240"/>
      <c r="N591" s="241"/>
      <c r="O591" s="241"/>
      <c r="P591" s="241"/>
      <c r="Q591" s="241"/>
      <c r="R591" s="241"/>
      <c r="S591" s="241"/>
      <c r="T591" s="242"/>
      <c r="AT591" s="243" t="s">
        <v>134</v>
      </c>
      <c r="AU591" s="243" t="s">
        <v>86</v>
      </c>
      <c r="AV591" s="13" t="s">
        <v>86</v>
      </c>
      <c r="AW591" s="13" t="s">
        <v>37</v>
      </c>
      <c r="AX591" s="13" t="s">
        <v>76</v>
      </c>
      <c r="AY591" s="243" t="s">
        <v>124</v>
      </c>
    </row>
    <row r="592" s="13" customFormat="1">
      <c r="B592" s="233"/>
      <c r="C592" s="234"/>
      <c r="D592" s="220" t="s">
        <v>134</v>
      </c>
      <c r="E592" s="235" t="s">
        <v>19</v>
      </c>
      <c r="F592" s="236" t="s">
        <v>562</v>
      </c>
      <c r="G592" s="234"/>
      <c r="H592" s="237">
        <v>10.505000000000001</v>
      </c>
      <c r="I592" s="238"/>
      <c r="J592" s="234"/>
      <c r="K592" s="234"/>
      <c r="L592" s="239"/>
      <c r="M592" s="240"/>
      <c r="N592" s="241"/>
      <c r="O592" s="241"/>
      <c r="P592" s="241"/>
      <c r="Q592" s="241"/>
      <c r="R592" s="241"/>
      <c r="S592" s="241"/>
      <c r="T592" s="242"/>
      <c r="AT592" s="243" t="s">
        <v>134</v>
      </c>
      <c r="AU592" s="243" t="s">
        <v>86</v>
      </c>
      <c r="AV592" s="13" t="s">
        <v>86</v>
      </c>
      <c r="AW592" s="13" t="s">
        <v>37</v>
      </c>
      <c r="AX592" s="13" t="s">
        <v>76</v>
      </c>
      <c r="AY592" s="243" t="s">
        <v>124</v>
      </c>
    </row>
    <row r="593" s="13" customFormat="1">
      <c r="B593" s="233"/>
      <c r="C593" s="234"/>
      <c r="D593" s="220" t="s">
        <v>134</v>
      </c>
      <c r="E593" s="235" t="s">
        <v>19</v>
      </c>
      <c r="F593" s="236" t="s">
        <v>563</v>
      </c>
      <c r="G593" s="234"/>
      <c r="H593" s="237">
        <v>1.4850000000000001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2"/>
      <c r="AT593" s="243" t="s">
        <v>134</v>
      </c>
      <c r="AU593" s="243" t="s">
        <v>86</v>
      </c>
      <c r="AV593" s="13" t="s">
        <v>86</v>
      </c>
      <c r="AW593" s="13" t="s">
        <v>37</v>
      </c>
      <c r="AX593" s="13" t="s">
        <v>76</v>
      </c>
      <c r="AY593" s="243" t="s">
        <v>124</v>
      </c>
    </row>
    <row r="594" s="12" customFormat="1">
      <c r="B594" s="223"/>
      <c r="C594" s="224"/>
      <c r="D594" s="220" t="s">
        <v>134</v>
      </c>
      <c r="E594" s="225" t="s">
        <v>19</v>
      </c>
      <c r="F594" s="226" t="s">
        <v>159</v>
      </c>
      <c r="G594" s="224"/>
      <c r="H594" s="225" t="s">
        <v>19</v>
      </c>
      <c r="I594" s="227"/>
      <c r="J594" s="224"/>
      <c r="K594" s="224"/>
      <c r="L594" s="228"/>
      <c r="M594" s="229"/>
      <c r="N594" s="230"/>
      <c r="O594" s="230"/>
      <c r="P594" s="230"/>
      <c r="Q594" s="230"/>
      <c r="R594" s="230"/>
      <c r="S594" s="230"/>
      <c r="T594" s="231"/>
      <c r="AT594" s="232" t="s">
        <v>134</v>
      </c>
      <c r="AU594" s="232" t="s">
        <v>86</v>
      </c>
      <c r="AV594" s="12" t="s">
        <v>84</v>
      </c>
      <c r="AW594" s="12" t="s">
        <v>37</v>
      </c>
      <c r="AX594" s="12" t="s">
        <v>76</v>
      </c>
      <c r="AY594" s="232" t="s">
        <v>124</v>
      </c>
    </row>
    <row r="595" s="13" customFormat="1">
      <c r="B595" s="233"/>
      <c r="C595" s="234"/>
      <c r="D595" s="220" t="s">
        <v>134</v>
      </c>
      <c r="E595" s="235" t="s">
        <v>19</v>
      </c>
      <c r="F595" s="236" t="s">
        <v>564</v>
      </c>
      <c r="G595" s="234"/>
      <c r="H595" s="237">
        <v>25.620000000000001</v>
      </c>
      <c r="I595" s="238"/>
      <c r="J595" s="234"/>
      <c r="K595" s="234"/>
      <c r="L595" s="239"/>
      <c r="M595" s="240"/>
      <c r="N595" s="241"/>
      <c r="O595" s="241"/>
      <c r="P595" s="241"/>
      <c r="Q595" s="241"/>
      <c r="R595" s="241"/>
      <c r="S595" s="241"/>
      <c r="T595" s="242"/>
      <c r="AT595" s="243" t="s">
        <v>134</v>
      </c>
      <c r="AU595" s="243" t="s">
        <v>86</v>
      </c>
      <c r="AV595" s="13" t="s">
        <v>86</v>
      </c>
      <c r="AW595" s="13" t="s">
        <v>37</v>
      </c>
      <c r="AX595" s="13" t="s">
        <v>76</v>
      </c>
      <c r="AY595" s="243" t="s">
        <v>124</v>
      </c>
    </row>
    <row r="596" s="13" customFormat="1">
      <c r="B596" s="233"/>
      <c r="C596" s="234"/>
      <c r="D596" s="220" t="s">
        <v>134</v>
      </c>
      <c r="E596" s="235" t="s">
        <v>19</v>
      </c>
      <c r="F596" s="236" t="s">
        <v>565</v>
      </c>
      <c r="G596" s="234"/>
      <c r="H596" s="237">
        <v>11.472</v>
      </c>
      <c r="I596" s="238"/>
      <c r="J596" s="234"/>
      <c r="K596" s="234"/>
      <c r="L596" s="239"/>
      <c r="M596" s="240"/>
      <c r="N596" s="241"/>
      <c r="O596" s="241"/>
      <c r="P596" s="241"/>
      <c r="Q596" s="241"/>
      <c r="R596" s="241"/>
      <c r="S596" s="241"/>
      <c r="T596" s="242"/>
      <c r="AT596" s="243" t="s">
        <v>134</v>
      </c>
      <c r="AU596" s="243" t="s">
        <v>86</v>
      </c>
      <c r="AV596" s="13" t="s">
        <v>86</v>
      </c>
      <c r="AW596" s="13" t="s">
        <v>37</v>
      </c>
      <c r="AX596" s="13" t="s">
        <v>76</v>
      </c>
      <c r="AY596" s="243" t="s">
        <v>124</v>
      </c>
    </row>
    <row r="597" s="13" customFormat="1">
      <c r="B597" s="233"/>
      <c r="C597" s="234"/>
      <c r="D597" s="220" t="s">
        <v>134</v>
      </c>
      <c r="E597" s="235" t="s">
        <v>19</v>
      </c>
      <c r="F597" s="236" t="s">
        <v>566</v>
      </c>
      <c r="G597" s="234"/>
      <c r="H597" s="237">
        <v>12.640000000000001</v>
      </c>
      <c r="I597" s="238"/>
      <c r="J597" s="234"/>
      <c r="K597" s="234"/>
      <c r="L597" s="239"/>
      <c r="M597" s="240"/>
      <c r="N597" s="241"/>
      <c r="O597" s="241"/>
      <c r="P597" s="241"/>
      <c r="Q597" s="241"/>
      <c r="R597" s="241"/>
      <c r="S597" s="241"/>
      <c r="T597" s="242"/>
      <c r="AT597" s="243" t="s">
        <v>134</v>
      </c>
      <c r="AU597" s="243" t="s">
        <v>86</v>
      </c>
      <c r="AV597" s="13" t="s">
        <v>86</v>
      </c>
      <c r="AW597" s="13" t="s">
        <v>37</v>
      </c>
      <c r="AX597" s="13" t="s">
        <v>76</v>
      </c>
      <c r="AY597" s="243" t="s">
        <v>124</v>
      </c>
    </row>
    <row r="598" s="13" customFormat="1">
      <c r="B598" s="233"/>
      <c r="C598" s="234"/>
      <c r="D598" s="220" t="s">
        <v>134</v>
      </c>
      <c r="E598" s="235" t="s">
        <v>19</v>
      </c>
      <c r="F598" s="236" t="s">
        <v>567</v>
      </c>
      <c r="G598" s="234"/>
      <c r="H598" s="237">
        <v>5.1200000000000001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2"/>
      <c r="AT598" s="243" t="s">
        <v>134</v>
      </c>
      <c r="AU598" s="243" t="s">
        <v>86</v>
      </c>
      <c r="AV598" s="13" t="s">
        <v>86</v>
      </c>
      <c r="AW598" s="13" t="s">
        <v>37</v>
      </c>
      <c r="AX598" s="13" t="s">
        <v>76</v>
      </c>
      <c r="AY598" s="243" t="s">
        <v>124</v>
      </c>
    </row>
    <row r="599" s="13" customFormat="1">
      <c r="B599" s="233"/>
      <c r="C599" s="234"/>
      <c r="D599" s="220" t="s">
        <v>134</v>
      </c>
      <c r="E599" s="235" t="s">
        <v>19</v>
      </c>
      <c r="F599" s="236" t="s">
        <v>568</v>
      </c>
      <c r="G599" s="234"/>
      <c r="H599" s="237">
        <v>3.9900000000000002</v>
      </c>
      <c r="I599" s="238"/>
      <c r="J599" s="234"/>
      <c r="K599" s="234"/>
      <c r="L599" s="239"/>
      <c r="M599" s="240"/>
      <c r="N599" s="241"/>
      <c r="O599" s="241"/>
      <c r="P599" s="241"/>
      <c r="Q599" s="241"/>
      <c r="R599" s="241"/>
      <c r="S599" s="241"/>
      <c r="T599" s="242"/>
      <c r="AT599" s="243" t="s">
        <v>134</v>
      </c>
      <c r="AU599" s="243" t="s">
        <v>86</v>
      </c>
      <c r="AV599" s="13" t="s">
        <v>86</v>
      </c>
      <c r="AW599" s="13" t="s">
        <v>37</v>
      </c>
      <c r="AX599" s="13" t="s">
        <v>76</v>
      </c>
      <c r="AY599" s="243" t="s">
        <v>124</v>
      </c>
    </row>
    <row r="600" s="12" customFormat="1">
      <c r="B600" s="223"/>
      <c r="C600" s="224"/>
      <c r="D600" s="220" t="s">
        <v>134</v>
      </c>
      <c r="E600" s="225" t="s">
        <v>19</v>
      </c>
      <c r="F600" s="226" t="s">
        <v>163</v>
      </c>
      <c r="G600" s="224"/>
      <c r="H600" s="225" t="s">
        <v>19</v>
      </c>
      <c r="I600" s="227"/>
      <c r="J600" s="224"/>
      <c r="K600" s="224"/>
      <c r="L600" s="228"/>
      <c r="M600" s="229"/>
      <c r="N600" s="230"/>
      <c r="O600" s="230"/>
      <c r="P600" s="230"/>
      <c r="Q600" s="230"/>
      <c r="R600" s="230"/>
      <c r="S600" s="230"/>
      <c r="T600" s="231"/>
      <c r="AT600" s="232" t="s">
        <v>134</v>
      </c>
      <c r="AU600" s="232" t="s">
        <v>86</v>
      </c>
      <c r="AV600" s="12" t="s">
        <v>84</v>
      </c>
      <c r="AW600" s="12" t="s">
        <v>37</v>
      </c>
      <c r="AX600" s="12" t="s">
        <v>76</v>
      </c>
      <c r="AY600" s="232" t="s">
        <v>124</v>
      </c>
    </row>
    <row r="601" s="13" customFormat="1">
      <c r="B601" s="233"/>
      <c r="C601" s="234"/>
      <c r="D601" s="220" t="s">
        <v>134</v>
      </c>
      <c r="E601" s="235" t="s">
        <v>19</v>
      </c>
      <c r="F601" s="236" t="s">
        <v>569</v>
      </c>
      <c r="G601" s="234"/>
      <c r="H601" s="237">
        <v>11.76</v>
      </c>
      <c r="I601" s="238"/>
      <c r="J601" s="234"/>
      <c r="K601" s="234"/>
      <c r="L601" s="239"/>
      <c r="M601" s="240"/>
      <c r="N601" s="241"/>
      <c r="O601" s="241"/>
      <c r="P601" s="241"/>
      <c r="Q601" s="241"/>
      <c r="R601" s="241"/>
      <c r="S601" s="241"/>
      <c r="T601" s="242"/>
      <c r="AT601" s="243" t="s">
        <v>134</v>
      </c>
      <c r="AU601" s="243" t="s">
        <v>86</v>
      </c>
      <c r="AV601" s="13" t="s">
        <v>86</v>
      </c>
      <c r="AW601" s="13" t="s">
        <v>37</v>
      </c>
      <c r="AX601" s="13" t="s">
        <v>76</v>
      </c>
      <c r="AY601" s="243" t="s">
        <v>124</v>
      </c>
    </row>
    <row r="602" s="13" customFormat="1">
      <c r="B602" s="233"/>
      <c r="C602" s="234"/>
      <c r="D602" s="220" t="s">
        <v>134</v>
      </c>
      <c r="E602" s="235" t="s">
        <v>19</v>
      </c>
      <c r="F602" s="236" t="s">
        <v>570</v>
      </c>
      <c r="G602" s="234"/>
      <c r="H602" s="237">
        <v>13.685000000000001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2"/>
      <c r="AT602" s="243" t="s">
        <v>134</v>
      </c>
      <c r="AU602" s="243" t="s">
        <v>86</v>
      </c>
      <c r="AV602" s="13" t="s">
        <v>86</v>
      </c>
      <c r="AW602" s="13" t="s">
        <v>37</v>
      </c>
      <c r="AX602" s="13" t="s">
        <v>76</v>
      </c>
      <c r="AY602" s="243" t="s">
        <v>124</v>
      </c>
    </row>
    <row r="603" s="13" customFormat="1">
      <c r="B603" s="233"/>
      <c r="C603" s="234"/>
      <c r="D603" s="220" t="s">
        <v>134</v>
      </c>
      <c r="E603" s="235" t="s">
        <v>19</v>
      </c>
      <c r="F603" s="236" t="s">
        <v>571</v>
      </c>
      <c r="G603" s="234"/>
      <c r="H603" s="237">
        <v>20.065000000000001</v>
      </c>
      <c r="I603" s="238"/>
      <c r="J603" s="234"/>
      <c r="K603" s="234"/>
      <c r="L603" s="239"/>
      <c r="M603" s="240"/>
      <c r="N603" s="241"/>
      <c r="O603" s="241"/>
      <c r="P603" s="241"/>
      <c r="Q603" s="241"/>
      <c r="R603" s="241"/>
      <c r="S603" s="241"/>
      <c r="T603" s="242"/>
      <c r="AT603" s="243" t="s">
        <v>134</v>
      </c>
      <c r="AU603" s="243" t="s">
        <v>86</v>
      </c>
      <c r="AV603" s="13" t="s">
        <v>86</v>
      </c>
      <c r="AW603" s="13" t="s">
        <v>37</v>
      </c>
      <c r="AX603" s="13" t="s">
        <v>76</v>
      </c>
      <c r="AY603" s="243" t="s">
        <v>124</v>
      </c>
    </row>
    <row r="604" s="12" customFormat="1">
      <c r="B604" s="223"/>
      <c r="C604" s="224"/>
      <c r="D604" s="220" t="s">
        <v>134</v>
      </c>
      <c r="E604" s="225" t="s">
        <v>19</v>
      </c>
      <c r="F604" s="226" t="s">
        <v>167</v>
      </c>
      <c r="G604" s="224"/>
      <c r="H604" s="225" t="s">
        <v>19</v>
      </c>
      <c r="I604" s="227"/>
      <c r="J604" s="224"/>
      <c r="K604" s="224"/>
      <c r="L604" s="228"/>
      <c r="M604" s="229"/>
      <c r="N604" s="230"/>
      <c r="O604" s="230"/>
      <c r="P604" s="230"/>
      <c r="Q604" s="230"/>
      <c r="R604" s="230"/>
      <c r="S604" s="230"/>
      <c r="T604" s="231"/>
      <c r="AT604" s="232" t="s">
        <v>134</v>
      </c>
      <c r="AU604" s="232" t="s">
        <v>86</v>
      </c>
      <c r="AV604" s="12" t="s">
        <v>84</v>
      </c>
      <c r="AW604" s="12" t="s">
        <v>37</v>
      </c>
      <c r="AX604" s="12" t="s">
        <v>76</v>
      </c>
      <c r="AY604" s="232" t="s">
        <v>124</v>
      </c>
    </row>
    <row r="605" s="13" customFormat="1">
      <c r="B605" s="233"/>
      <c r="C605" s="234"/>
      <c r="D605" s="220" t="s">
        <v>134</v>
      </c>
      <c r="E605" s="235" t="s">
        <v>19</v>
      </c>
      <c r="F605" s="236" t="s">
        <v>572</v>
      </c>
      <c r="G605" s="234"/>
      <c r="H605" s="237">
        <v>10.728</v>
      </c>
      <c r="I605" s="238"/>
      <c r="J605" s="234"/>
      <c r="K605" s="234"/>
      <c r="L605" s="239"/>
      <c r="M605" s="240"/>
      <c r="N605" s="241"/>
      <c r="O605" s="241"/>
      <c r="P605" s="241"/>
      <c r="Q605" s="241"/>
      <c r="R605" s="241"/>
      <c r="S605" s="241"/>
      <c r="T605" s="242"/>
      <c r="AT605" s="243" t="s">
        <v>134</v>
      </c>
      <c r="AU605" s="243" t="s">
        <v>86</v>
      </c>
      <c r="AV605" s="13" t="s">
        <v>86</v>
      </c>
      <c r="AW605" s="13" t="s">
        <v>37</v>
      </c>
      <c r="AX605" s="13" t="s">
        <v>76</v>
      </c>
      <c r="AY605" s="243" t="s">
        <v>124</v>
      </c>
    </row>
    <row r="606" s="13" customFormat="1">
      <c r="B606" s="233"/>
      <c r="C606" s="234"/>
      <c r="D606" s="220" t="s">
        <v>134</v>
      </c>
      <c r="E606" s="235" t="s">
        <v>19</v>
      </c>
      <c r="F606" s="236" t="s">
        <v>573</v>
      </c>
      <c r="G606" s="234"/>
      <c r="H606" s="237">
        <v>12.390000000000001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AT606" s="243" t="s">
        <v>134</v>
      </c>
      <c r="AU606" s="243" t="s">
        <v>86</v>
      </c>
      <c r="AV606" s="13" t="s">
        <v>86</v>
      </c>
      <c r="AW606" s="13" t="s">
        <v>37</v>
      </c>
      <c r="AX606" s="13" t="s">
        <v>76</v>
      </c>
      <c r="AY606" s="243" t="s">
        <v>124</v>
      </c>
    </row>
    <row r="607" s="13" customFormat="1">
      <c r="B607" s="233"/>
      <c r="C607" s="234"/>
      <c r="D607" s="220" t="s">
        <v>134</v>
      </c>
      <c r="E607" s="235" t="s">
        <v>19</v>
      </c>
      <c r="F607" s="236" t="s">
        <v>574</v>
      </c>
      <c r="G607" s="234"/>
      <c r="H607" s="237">
        <v>3.7629999999999999</v>
      </c>
      <c r="I607" s="238"/>
      <c r="J607" s="234"/>
      <c r="K607" s="234"/>
      <c r="L607" s="239"/>
      <c r="M607" s="240"/>
      <c r="N607" s="241"/>
      <c r="O607" s="241"/>
      <c r="P607" s="241"/>
      <c r="Q607" s="241"/>
      <c r="R607" s="241"/>
      <c r="S607" s="241"/>
      <c r="T607" s="242"/>
      <c r="AT607" s="243" t="s">
        <v>134</v>
      </c>
      <c r="AU607" s="243" t="s">
        <v>86</v>
      </c>
      <c r="AV607" s="13" t="s">
        <v>86</v>
      </c>
      <c r="AW607" s="13" t="s">
        <v>37</v>
      </c>
      <c r="AX607" s="13" t="s">
        <v>76</v>
      </c>
      <c r="AY607" s="243" t="s">
        <v>124</v>
      </c>
    </row>
    <row r="608" s="13" customFormat="1">
      <c r="B608" s="233"/>
      <c r="C608" s="234"/>
      <c r="D608" s="220" t="s">
        <v>134</v>
      </c>
      <c r="E608" s="235" t="s">
        <v>19</v>
      </c>
      <c r="F608" s="236" t="s">
        <v>575</v>
      </c>
      <c r="G608" s="234"/>
      <c r="H608" s="237">
        <v>1.9610000000000001</v>
      </c>
      <c r="I608" s="238"/>
      <c r="J608" s="234"/>
      <c r="K608" s="234"/>
      <c r="L608" s="239"/>
      <c r="M608" s="240"/>
      <c r="N608" s="241"/>
      <c r="O608" s="241"/>
      <c r="P608" s="241"/>
      <c r="Q608" s="241"/>
      <c r="R608" s="241"/>
      <c r="S608" s="241"/>
      <c r="T608" s="242"/>
      <c r="AT608" s="243" t="s">
        <v>134</v>
      </c>
      <c r="AU608" s="243" t="s">
        <v>86</v>
      </c>
      <c r="AV608" s="13" t="s">
        <v>86</v>
      </c>
      <c r="AW608" s="13" t="s">
        <v>37</v>
      </c>
      <c r="AX608" s="13" t="s">
        <v>76</v>
      </c>
      <c r="AY608" s="243" t="s">
        <v>124</v>
      </c>
    </row>
    <row r="609" s="13" customFormat="1">
      <c r="B609" s="233"/>
      <c r="C609" s="234"/>
      <c r="D609" s="220" t="s">
        <v>134</v>
      </c>
      <c r="E609" s="235" t="s">
        <v>19</v>
      </c>
      <c r="F609" s="236" t="s">
        <v>576</v>
      </c>
      <c r="G609" s="234"/>
      <c r="H609" s="237">
        <v>8.4100000000000001</v>
      </c>
      <c r="I609" s="238"/>
      <c r="J609" s="234"/>
      <c r="K609" s="234"/>
      <c r="L609" s="239"/>
      <c r="M609" s="240"/>
      <c r="N609" s="241"/>
      <c r="O609" s="241"/>
      <c r="P609" s="241"/>
      <c r="Q609" s="241"/>
      <c r="R609" s="241"/>
      <c r="S609" s="241"/>
      <c r="T609" s="242"/>
      <c r="AT609" s="243" t="s">
        <v>134</v>
      </c>
      <c r="AU609" s="243" t="s">
        <v>86</v>
      </c>
      <c r="AV609" s="13" t="s">
        <v>86</v>
      </c>
      <c r="AW609" s="13" t="s">
        <v>37</v>
      </c>
      <c r="AX609" s="13" t="s">
        <v>76</v>
      </c>
      <c r="AY609" s="243" t="s">
        <v>124</v>
      </c>
    </row>
    <row r="610" s="12" customFormat="1">
      <c r="B610" s="223"/>
      <c r="C610" s="224"/>
      <c r="D610" s="220" t="s">
        <v>134</v>
      </c>
      <c r="E610" s="225" t="s">
        <v>19</v>
      </c>
      <c r="F610" s="226" t="s">
        <v>165</v>
      </c>
      <c r="G610" s="224"/>
      <c r="H610" s="225" t="s">
        <v>19</v>
      </c>
      <c r="I610" s="227"/>
      <c r="J610" s="224"/>
      <c r="K610" s="224"/>
      <c r="L610" s="228"/>
      <c r="M610" s="229"/>
      <c r="N610" s="230"/>
      <c r="O610" s="230"/>
      <c r="P610" s="230"/>
      <c r="Q610" s="230"/>
      <c r="R610" s="230"/>
      <c r="S610" s="230"/>
      <c r="T610" s="231"/>
      <c r="AT610" s="232" t="s">
        <v>134</v>
      </c>
      <c r="AU610" s="232" t="s">
        <v>86</v>
      </c>
      <c r="AV610" s="12" t="s">
        <v>84</v>
      </c>
      <c r="AW610" s="12" t="s">
        <v>37</v>
      </c>
      <c r="AX610" s="12" t="s">
        <v>76</v>
      </c>
      <c r="AY610" s="232" t="s">
        <v>124</v>
      </c>
    </row>
    <row r="611" s="13" customFormat="1">
      <c r="B611" s="233"/>
      <c r="C611" s="234"/>
      <c r="D611" s="220" t="s">
        <v>134</v>
      </c>
      <c r="E611" s="235" t="s">
        <v>19</v>
      </c>
      <c r="F611" s="236" t="s">
        <v>577</v>
      </c>
      <c r="G611" s="234"/>
      <c r="H611" s="237">
        <v>3.1200000000000001</v>
      </c>
      <c r="I611" s="238"/>
      <c r="J611" s="234"/>
      <c r="K611" s="234"/>
      <c r="L611" s="239"/>
      <c r="M611" s="240"/>
      <c r="N611" s="241"/>
      <c r="O611" s="241"/>
      <c r="P611" s="241"/>
      <c r="Q611" s="241"/>
      <c r="R611" s="241"/>
      <c r="S611" s="241"/>
      <c r="T611" s="242"/>
      <c r="AT611" s="243" t="s">
        <v>134</v>
      </c>
      <c r="AU611" s="243" t="s">
        <v>86</v>
      </c>
      <c r="AV611" s="13" t="s">
        <v>86</v>
      </c>
      <c r="AW611" s="13" t="s">
        <v>37</v>
      </c>
      <c r="AX611" s="13" t="s">
        <v>76</v>
      </c>
      <c r="AY611" s="243" t="s">
        <v>124</v>
      </c>
    </row>
    <row r="612" s="13" customFormat="1">
      <c r="B612" s="233"/>
      <c r="C612" s="234"/>
      <c r="D612" s="220" t="s">
        <v>134</v>
      </c>
      <c r="E612" s="235" t="s">
        <v>19</v>
      </c>
      <c r="F612" s="236" t="s">
        <v>578</v>
      </c>
      <c r="G612" s="234"/>
      <c r="H612" s="237">
        <v>3.1499999999999999</v>
      </c>
      <c r="I612" s="238"/>
      <c r="J612" s="234"/>
      <c r="K612" s="234"/>
      <c r="L612" s="239"/>
      <c r="M612" s="240"/>
      <c r="N612" s="241"/>
      <c r="O612" s="241"/>
      <c r="P612" s="241"/>
      <c r="Q612" s="241"/>
      <c r="R612" s="241"/>
      <c r="S612" s="241"/>
      <c r="T612" s="242"/>
      <c r="AT612" s="243" t="s">
        <v>134</v>
      </c>
      <c r="AU612" s="243" t="s">
        <v>86</v>
      </c>
      <c r="AV612" s="13" t="s">
        <v>86</v>
      </c>
      <c r="AW612" s="13" t="s">
        <v>37</v>
      </c>
      <c r="AX612" s="13" t="s">
        <v>76</v>
      </c>
      <c r="AY612" s="243" t="s">
        <v>124</v>
      </c>
    </row>
    <row r="613" s="13" customFormat="1">
      <c r="B613" s="233"/>
      <c r="C613" s="234"/>
      <c r="D613" s="220" t="s">
        <v>134</v>
      </c>
      <c r="E613" s="235" t="s">
        <v>19</v>
      </c>
      <c r="F613" s="236" t="s">
        <v>579</v>
      </c>
      <c r="G613" s="234"/>
      <c r="H613" s="237">
        <v>12.42</v>
      </c>
      <c r="I613" s="238"/>
      <c r="J613" s="234"/>
      <c r="K613" s="234"/>
      <c r="L613" s="239"/>
      <c r="M613" s="240"/>
      <c r="N613" s="241"/>
      <c r="O613" s="241"/>
      <c r="P613" s="241"/>
      <c r="Q613" s="241"/>
      <c r="R613" s="241"/>
      <c r="S613" s="241"/>
      <c r="T613" s="242"/>
      <c r="AT613" s="243" t="s">
        <v>134</v>
      </c>
      <c r="AU613" s="243" t="s">
        <v>86</v>
      </c>
      <c r="AV613" s="13" t="s">
        <v>86</v>
      </c>
      <c r="AW613" s="13" t="s">
        <v>37</v>
      </c>
      <c r="AX613" s="13" t="s">
        <v>76</v>
      </c>
      <c r="AY613" s="243" t="s">
        <v>124</v>
      </c>
    </row>
    <row r="614" s="12" customFormat="1">
      <c r="B614" s="223"/>
      <c r="C614" s="224"/>
      <c r="D614" s="220" t="s">
        <v>134</v>
      </c>
      <c r="E614" s="225" t="s">
        <v>19</v>
      </c>
      <c r="F614" s="226" t="s">
        <v>171</v>
      </c>
      <c r="G614" s="224"/>
      <c r="H614" s="225" t="s">
        <v>19</v>
      </c>
      <c r="I614" s="227"/>
      <c r="J614" s="224"/>
      <c r="K614" s="224"/>
      <c r="L614" s="228"/>
      <c r="M614" s="229"/>
      <c r="N614" s="230"/>
      <c r="O614" s="230"/>
      <c r="P614" s="230"/>
      <c r="Q614" s="230"/>
      <c r="R614" s="230"/>
      <c r="S614" s="230"/>
      <c r="T614" s="231"/>
      <c r="AT614" s="232" t="s">
        <v>134</v>
      </c>
      <c r="AU614" s="232" t="s">
        <v>86</v>
      </c>
      <c r="AV614" s="12" t="s">
        <v>84</v>
      </c>
      <c r="AW614" s="12" t="s">
        <v>37</v>
      </c>
      <c r="AX614" s="12" t="s">
        <v>76</v>
      </c>
      <c r="AY614" s="232" t="s">
        <v>124</v>
      </c>
    </row>
    <row r="615" s="13" customFormat="1">
      <c r="B615" s="233"/>
      <c r="C615" s="234"/>
      <c r="D615" s="220" t="s">
        <v>134</v>
      </c>
      <c r="E615" s="235" t="s">
        <v>19</v>
      </c>
      <c r="F615" s="236" t="s">
        <v>580</v>
      </c>
      <c r="G615" s="234"/>
      <c r="H615" s="237">
        <v>5.4119999999999999</v>
      </c>
      <c r="I615" s="238"/>
      <c r="J615" s="234"/>
      <c r="K615" s="234"/>
      <c r="L615" s="239"/>
      <c r="M615" s="240"/>
      <c r="N615" s="241"/>
      <c r="O615" s="241"/>
      <c r="P615" s="241"/>
      <c r="Q615" s="241"/>
      <c r="R615" s="241"/>
      <c r="S615" s="241"/>
      <c r="T615" s="242"/>
      <c r="AT615" s="243" t="s">
        <v>134</v>
      </c>
      <c r="AU615" s="243" t="s">
        <v>86</v>
      </c>
      <c r="AV615" s="13" t="s">
        <v>86</v>
      </c>
      <c r="AW615" s="13" t="s">
        <v>37</v>
      </c>
      <c r="AX615" s="13" t="s">
        <v>76</v>
      </c>
      <c r="AY615" s="243" t="s">
        <v>124</v>
      </c>
    </row>
    <row r="616" s="13" customFormat="1">
      <c r="B616" s="233"/>
      <c r="C616" s="234"/>
      <c r="D616" s="220" t="s">
        <v>134</v>
      </c>
      <c r="E616" s="235" t="s">
        <v>19</v>
      </c>
      <c r="F616" s="236" t="s">
        <v>581</v>
      </c>
      <c r="G616" s="234"/>
      <c r="H616" s="237">
        <v>11.76</v>
      </c>
      <c r="I616" s="238"/>
      <c r="J616" s="234"/>
      <c r="K616" s="234"/>
      <c r="L616" s="239"/>
      <c r="M616" s="240"/>
      <c r="N616" s="241"/>
      <c r="O616" s="241"/>
      <c r="P616" s="241"/>
      <c r="Q616" s="241"/>
      <c r="R616" s="241"/>
      <c r="S616" s="241"/>
      <c r="T616" s="242"/>
      <c r="AT616" s="243" t="s">
        <v>134</v>
      </c>
      <c r="AU616" s="243" t="s">
        <v>86</v>
      </c>
      <c r="AV616" s="13" t="s">
        <v>86</v>
      </c>
      <c r="AW616" s="13" t="s">
        <v>37</v>
      </c>
      <c r="AX616" s="13" t="s">
        <v>76</v>
      </c>
      <c r="AY616" s="243" t="s">
        <v>124</v>
      </c>
    </row>
    <row r="617" s="13" customFormat="1">
      <c r="B617" s="233"/>
      <c r="C617" s="234"/>
      <c r="D617" s="220" t="s">
        <v>134</v>
      </c>
      <c r="E617" s="235" t="s">
        <v>19</v>
      </c>
      <c r="F617" s="236" t="s">
        <v>582</v>
      </c>
      <c r="G617" s="234"/>
      <c r="H617" s="237">
        <v>2.5409999999999999</v>
      </c>
      <c r="I617" s="238"/>
      <c r="J617" s="234"/>
      <c r="K617" s="234"/>
      <c r="L617" s="239"/>
      <c r="M617" s="240"/>
      <c r="N617" s="241"/>
      <c r="O617" s="241"/>
      <c r="P617" s="241"/>
      <c r="Q617" s="241"/>
      <c r="R617" s="241"/>
      <c r="S617" s="241"/>
      <c r="T617" s="242"/>
      <c r="AT617" s="243" t="s">
        <v>134</v>
      </c>
      <c r="AU617" s="243" t="s">
        <v>86</v>
      </c>
      <c r="AV617" s="13" t="s">
        <v>86</v>
      </c>
      <c r="AW617" s="13" t="s">
        <v>37</v>
      </c>
      <c r="AX617" s="13" t="s">
        <v>76</v>
      </c>
      <c r="AY617" s="243" t="s">
        <v>124</v>
      </c>
    </row>
    <row r="618" s="13" customFormat="1">
      <c r="B618" s="233"/>
      <c r="C618" s="234"/>
      <c r="D618" s="220" t="s">
        <v>134</v>
      </c>
      <c r="E618" s="235" t="s">
        <v>19</v>
      </c>
      <c r="F618" s="236" t="s">
        <v>583</v>
      </c>
      <c r="G618" s="234"/>
      <c r="H618" s="237">
        <v>4.2800000000000002</v>
      </c>
      <c r="I618" s="238"/>
      <c r="J618" s="234"/>
      <c r="K618" s="234"/>
      <c r="L618" s="239"/>
      <c r="M618" s="240"/>
      <c r="N618" s="241"/>
      <c r="O618" s="241"/>
      <c r="P618" s="241"/>
      <c r="Q618" s="241"/>
      <c r="R618" s="241"/>
      <c r="S618" s="241"/>
      <c r="T618" s="242"/>
      <c r="AT618" s="243" t="s">
        <v>134</v>
      </c>
      <c r="AU618" s="243" t="s">
        <v>86</v>
      </c>
      <c r="AV618" s="13" t="s">
        <v>86</v>
      </c>
      <c r="AW618" s="13" t="s">
        <v>37</v>
      </c>
      <c r="AX618" s="13" t="s">
        <v>76</v>
      </c>
      <c r="AY618" s="243" t="s">
        <v>124</v>
      </c>
    </row>
    <row r="619" s="12" customFormat="1">
      <c r="B619" s="223"/>
      <c r="C619" s="224"/>
      <c r="D619" s="220" t="s">
        <v>134</v>
      </c>
      <c r="E619" s="225" t="s">
        <v>19</v>
      </c>
      <c r="F619" s="226" t="s">
        <v>174</v>
      </c>
      <c r="G619" s="224"/>
      <c r="H619" s="225" t="s">
        <v>19</v>
      </c>
      <c r="I619" s="227"/>
      <c r="J619" s="224"/>
      <c r="K619" s="224"/>
      <c r="L619" s="228"/>
      <c r="M619" s="229"/>
      <c r="N619" s="230"/>
      <c r="O619" s="230"/>
      <c r="P619" s="230"/>
      <c r="Q619" s="230"/>
      <c r="R619" s="230"/>
      <c r="S619" s="230"/>
      <c r="T619" s="231"/>
      <c r="AT619" s="232" t="s">
        <v>134</v>
      </c>
      <c r="AU619" s="232" t="s">
        <v>86</v>
      </c>
      <c r="AV619" s="12" t="s">
        <v>84</v>
      </c>
      <c r="AW619" s="12" t="s">
        <v>37</v>
      </c>
      <c r="AX619" s="12" t="s">
        <v>76</v>
      </c>
      <c r="AY619" s="232" t="s">
        <v>124</v>
      </c>
    </row>
    <row r="620" s="13" customFormat="1">
      <c r="B620" s="233"/>
      <c r="C620" s="234"/>
      <c r="D620" s="220" t="s">
        <v>134</v>
      </c>
      <c r="E620" s="235" t="s">
        <v>19</v>
      </c>
      <c r="F620" s="236" t="s">
        <v>584</v>
      </c>
      <c r="G620" s="234"/>
      <c r="H620" s="237">
        <v>16.364000000000001</v>
      </c>
      <c r="I620" s="238"/>
      <c r="J620" s="234"/>
      <c r="K620" s="234"/>
      <c r="L620" s="239"/>
      <c r="M620" s="240"/>
      <c r="N620" s="241"/>
      <c r="O620" s="241"/>
      <c r="P620" s="241"/>
      <c r="Q620" s="241"/>
      <c r="R620" s="241"/>
      <c r="S620" s="241"/>
      <c r="T620" s="242"/>
      <c r="AT620" s="243" t="s">
        <v>134</v>
      </c>
      <c r="AU620" s="243" t="s">
        <v>86</v>
      </c>
      <c r="AV620" s="13" t="s">
        <v>86</v>
      </c>
      <c r="AW620" s="13" t="s">
        <v>37</v>
      </c>
      <c r="AX620" s="13" t="s">
        <v>76</v>
      </c>
      <c r="AY620" s="243" t="s">
        <v>124</v>
      </c>
    </row>
    <row r="621" s="13" customFormat="1">
      <c r="B621" s="233"/>
      <c r="C621" s="234"/>
      <c r="D621" s="220" t="s">
        <v>134</v>
      </c>
      <c r="E621" s="235" t="s">
        <v>19</v>
      </c>
      <c r="F621" s="236" t="s">
        <v>585</v>
      </c>
      <c r="G621" s="234"/>
      <c r="H621" s="237">
        <v>51.399999999999999</v>
      </c>
      <c r="I621" s="238"/>
      <c r="J621" s="234"/>
      <c r="K621" s="234"/>
      <c r="L621" s="239"/>
      <c r="M621" s="240"/>
      <c r="N621" s="241"/>
      <c r="O621" s="241"/>
      <c r="P621" s="241"/>
      <c r="Q621" s="241"/>
      <c r="R621" s="241"/>
      <c r="S621" s="241"/>
      <c r="T621" s="242"/>
      <c r="AT621" s="243" t="s">
        <v>134</v>
      </c>
      <c r="AU621" s="243" t="s">
        <v>86</v>
      </c>
      <c r="AV621" s="13" t="s">
        <v>86</v>
      </c>
      <c r="AW621" s="13" t="s">
        <v>37</v>
      </c>
      <c r="AX621" s="13" t="s">
        <v>76</v>
      </c>
      <c r="AY621" s="243" t="s">
        <v>124</v>
      </c>
    </row>
    <row r="622" s="13" customFormat="1">
      <c r="B622" s="233"/>
      <c r="C622" s="234"/>
      <c r="D622" s="220" t="s">
        <v>134</v>
      </c>
      <c r="E622" s="235" t="s">
        <v>19</v>
      </c>
      <c r="F622" s="236" t="s">
        <v>586</v>
      </c>
      <c r="G622" s="234"/>
      <c r="H622" s="237">
        <v>-0.5</v>
      </c>
      <c r="I622" s="238"/>
      <c r="J622" s="234"/>
      <c r="K622" s="234"/>
      <c r="L622" s="239"/>
      <c r="M622" s="240"/>
      <c r="N622" s="241"/>
      <c r="O622" s="241"/>
      <c r="P622" s="241"/>
      <c r="Q622" s="241"/>
      <c r="R622" s="241"/>
      <c r="S622" s="241"/>
      <c r="T622" s="242"/>
      <c r="AT622" s="243" t="s">
        <v>134</v>
      </c>
      <c r="AU622" s="243" t="s">
        <v>86</v>
      </c>
      <c r="AV622" s="13" t="s">
        <v>86</v>
      </c>
      <c r="AW622" s="13" t="s">
        <v>37</v>
      </c>
      <c r="AX622" s="13" t="s">
        <v>76</v>
      </c>
      <c r="AY622" s="243" t="s">
        <v>124</v>
      </c>
    </row>
    <row r="623" s="13" customFormat="1">
      <c r="B623" s="233"/>
      <c r="C623" s="234"/>
      <c r="D623" s="220" t="s">
        <v>134</v>
      </c>
      <c r="E623" s="235" t="s">
        <v>19</v>
      </c>
      <c r="F623" s="236" t="s">
        <v>587</v>
      </c>
      <c r="G623" s="234"/>
      <c r="H623" s="237">
        <v>-3.75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AT623" s="243" t="s">
        <v>134</v>
      </c>
      <c r="AU623" s="243" t="s">
        <v>86</v>
      </c>
      <c r="AV623" s="13" t="s">
        <v>86</v>
      </c>
      <c r="AW623" s="13" t="s">
        <v>37</v>
      </c>
      <c r="AX623" s="13" t="s">
        <v>76</v>
      </c>
      <c r="AY623" s="243" t="s">
        <v>124</v>
      </c>
    </row>
    <row r="624" s="12" customFormat="1">
      <c r="B624" s="223"/>
      <c r="C624" s="224"/>
      <c r="D624" s="220" t="s">
        <v>134</v>
      </c>
      <c r="E624" s="225" t="s">
        <v>19</v>
      </c>
      <c r="F624" s="226" t="s">
        <v>177</v>
      </c>
      <c r="G624" s="224"/>
      <c r="H624" s="225" t="s">
        <v>19</v>
      </c>
      <c r="I624" s="227"/>
      <c r="J624" s="224"/>
      <c r="K624" s="224"/>
      <c r="L624" s="228"/>
      <c r="M624" s="229"/>
      <c r="N624" s="230"/>
      <c r="O624" s="230"/>
      <c r="P624" s="230"/>
      <c r="Q624" s="230"/>
      <c r="R624" s="230"/>
      <c r="S624" s="230"/>
      <c r="T624" s="231"/>
      <c r="AT624" s="232" t="s">
        <v>134</v>
      </c>
      <c r="AU624" s="232" t="s">
        <v>86</v>
      </c>
      <c r="AV624" s="12" t="s">
        <v>84</v>
      </c>
      <c r="AW624" s="12" t="s">
        <v>37</v>
      </c>
      <c r="AX624" s="12" t="s">
        <v>76</v>
      </c>
      <c r="AY624" s="232" t="s">
        <v>124</v>
      </c>
    </row>
    <row r="625" s="13" customFormat="1">
      <c r="B625" s="233"/>
      <c r="C625" s="234"/>
      <c r="D625" s="220" t="s">
        <v>134</v>
      </c>
      <c r="E625" s="235" t="s">
        <v>19</v>
      </c>
      <c r="F625" s="236" t="s">
        <v>588</v>
      </c>
      <c r="G625" s="234"/>
      <c r="H625" s="237">
        <v>2.7930000000000001</v>
      </c>
      <c r="I625" s="238"/>
      <c r="J625" s="234"/>
      <c r="K625" s="234"/>
      <c r="L625" s="239"/>
      <c r="M625" s="240"/>
      <c r="N625" s="241"/>
      <c r="O625" s="241"/>
      <c r="P625" s="241"/>
      <c r="Q625" s="241"/>
      <c r="R625" s="241"/>
      <c r="S625" s="241"/>
      <c r="T625" s="242"/>
      <c r="AT625" s="243" t="s">
        <v>134</v>
      </c>
      <c r="AU625" s="243" t="s">
        <v>86</v>
      </c>
      <c r="AV625" s="13" t="s">
        <v>86</v>
      </c>
      <c r="AW625" s="13" t="s">
        <v>37</v>
      </c>
      <c r="AX625" s="13" t="s">
        <v>76</v>
      </c>
      <c r="AY625" s="243" t="s">
        <v>124</v>
      </c>
    </row>
    <row r="626" s="13" customFormat="1">
      <c r="B626" s="233"/>
      <c r="C626" s="234"/>
      <c r="D626" s="220" t="s">
        <v>134</v>
      </c>
      <c r="E626" s="235" t="s">
        <v>19</v>
      </c>
      <c r="F626" s="236" t="s">
        <v>589</v>
      </c>
      <c r="G626" s="234"/>
      <c r="H626" s="237">
        <v>3.206</v>
      </c>
      <c r="I626" s="238"/>
      <c r="J626" s="234"/>
      <c r="K626" s="234"/>
      <c r="L626" s="239"/>
      <c r="M626" s="240"/>
      <c r="N626" s="241"/>
      <c r="O626" s="241"/>
      <c r="P626" s="241"/>
      <c r="Q626" s="241"/>
      <c r="R626" s="241"/>
      <c r="S626" s="241"/>
      <c r="T626" s="242"/>
      <c r="AT626" s="243" t="s">
        <v>134</v>
      </c>
      <c r="AU626" s="243" t="s">
        <v>86</v>
      </c>
      <c r="AV626" s="13" t="s">
        <v>86</v>
      </c>
      <c r="AW626" s="13" t="s">
        <v>37</v>
      </c>
      <c r="AX626" s="13" t="s">
        <v>76</v>
      </c>
      <c r="AY626" s="243" t="s">
        <v>124</v>
      </c>
    </row>
    <row r="627" s="13" customFormat="1">
      <c r="B627" s="233"/>
      <c r="C627" s="234"/>
      <c r="D627" s="220" t="s">
        <v>134</v>
      </c>
      <c r="E627" s="235" t="s">
        <v>19</v>
      </c>
      <c r="F627" s="236" t="s">
        <v>590</v>
      </c>
      <c r="G627" s="234"/>
      <c r="H627" s="237">
        <v>8.2149999999999999</v>
      </c>
      <c r="I627" s="238"/>
      <c r="J627" s="234"/>
      <c r="K627" s="234"/>
      <c r="L627" s="239"/>
      <c r="M627" s="240"/>
      <c r="N627" s="241"/>
      <c r="O627" s="241"/>
      <c r="P627" s="241"/>
      <c r="Q627" s="241"/>
      <c r="R627" s="241"/>
      <c r="S627" s="241"/>
      <c r="T627" s="242"/>
      <c r="AT627" s="243" t="s">
        <v>134</v>
      </c>
      <c r="AU627" s="243" t="s">
        <v>86</v>
      </c>
      <c r="AV627" s="13" t="s">
        <v>86</v>
      </c>
      <c r="AW627" s="13" t="s">
        <v>37</v>
      </c>
      <c r="AX627" s="13" t="s">
        <v>76</v>
      </c>
      <c r="AY627" s="243" t="s">
        <v>124</v>
      </c>
    </row>
    <row r="628" s="12" customFormat="1">
      <c r="B628" s="223"/>
      <c r="C628" s="224"/>
      <c r="D628" s="220" t="s">
        <v>134</v>
      </c>
      <c r="E628" s="225" t="s">
        <v>19</v>
      </c>
      <c r="F628" s="226" t="s">
        <v>179</v>
      </c>
      <c r="G628" s="224"/>
      <c r="H628" s="225" t="s">
        <v>19</v>
      </c>
      <c r="I628" s="227"/>
      <c r="J628" s="224"/>
      <c r="K628" s="224"/>
      <c r="L628" s="228"/>
      <c r="M628" s="229"/>
      <c r="N628" s="230"/>
      <c r="O628" s="230"/>
      <c r="P628" s="230"/>
      <c r="Q628" s="230"/>
      <c r="R628" s="230"/>
      <c r="S628" s="230"/>
      <c r="T628" s="231"/>
      <c r="AT628" s="232" t="s">
        <v>134</v>
      </c>
      <c r="AU628" s="232" t="s">
        <v>86</v>
      </c>
      <c r="AV628" s="12" t="s">
        <v>84</v>
      </c>
      <c r="AW628" s="12" t="s">
        <v>37</v>
      </c>
      <c r="AX628" s="12" t="s">
        <v>76</v>
      </c>
      <c r="AY628" s="232" t="s">
        <v>124</v>
      </c>
    </row>
    <row r="629" s="13" customFormat="1">
      <c r="B629" s="233"/>
      <c r="C629" s="234"/>
      <c r="D629" s="220" t="s">
        <v>134</v>
      </c>
      <c r="E629" s="235" t="s">
        <v>19</v>
      </c>
      <c r="F629" s="236" t="s">
        <v>591</v>
      </c>
      <c r="G629" s="234"/>
      <c r="H629" s="237">
        <v>19.879999999999999</v>
      </c>
      <c r="I629" s="238"/>
      <c r="J629" s="234"/>
      <c r="K629" s="234"/>
      <c r="L629" s="239"/>
      <c r="M629" s="240"/>
      <c r="N629" s="241"/>
      <c r="O629" s="241"/>
      <c r="P629" s="241"/>
      <c r="Q629" s="241"/>
      <c r="R629" s="241"/>
      <c r="S629" s="241"/>
      <c r="T629" s="242"/>
      <c r="AT629" s="243" t="s">
        <v>134</v>
      </c>
      <c r="AU629" s="243" t="s">
        <v>86</v>
      </c>
      <c r="AV629" s="13" t="s">
        <v>86</v>
      </c>
      <c r="AW629" s="13" t="s">
        <v>37</v>
      </c>
      <c r="AX629" s="13" t="s">
        <v>76</v>
      </c>
      <c r="AY629" s="243" t="s">
        <v>124</v>
      </c>
    </row>
    <row r="630" s="13" customFormat="1">
      <c r="B630" s="233"/>
      <c r="C630" s="234"/>
      <c r="D630" s="220" t="s">
        <v>134</v>
      </c>
      <c r="E630" s="235" t="s">
        <v>19</v>
      </c>
      <c r="F630" s="236" t="s">
        <v>592</v>
      </c>
      <c r="G630" s="234"/>
      <c r="H630" s="237">
        <v>16.013000000000002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AT630" s="243" t="s">
        <v>134</v>
      </c>
      <c r="AU630" s="243" t="s">
        <v>86</v>
      </c>
      <c r="AV630" s="13" t="s">
        <v>86</v>
      </c>
      <c r="AW630" s="13" t="s">
        <v>37</v>
      </c>
      <c r="AX630" s="13" t="s">
        <v>76</v>
      </c>
      <c r="AY630" s="243" t="s">
        <v>124</v>
      </c>
    </row>
    <row r="631" s="13" customFormat="1">
      <c r="B631" s="233"/>
      <c r="C631" s="234"/>
      <c r="D631" s="220" t="s">
        <v>134</v>
      </c>
      <c r="E631" s="235" t="s">
        <v>19</v>
      </c>
      <c r="F631" s="236" t="s">
        <v>593</v>
      </c>
      <c r="G631" s="234"/>
      <c r="H631" s="237">
        <v>22.530000000000001</v>
      </c>
      <c r="I631" s="238"/>
      <c r="J631" s="234"/>
      <c r="K631" s="234"/>
      <c r="L631" s="239"/>
      <c r="M631" s="240"/>
      <c r="N631" s="241"/>
      <c r="O631" s="241"/>
      <c r="P631" s="241"/>
      <c r="Q631" s="241"/>
      <c r="R631" s="241"/>
      <c r="S631" s="241"/>
      <c r="T631" s="242"/>
      <c r="AT631" s="243" t="s">
        <v>134</v>
      </c>
      <c r="AU631" s="243" t="s">
        <v>86</v>
      </c>
      <c r="AV631" s="13" t="s">
        <v>86</v>
      </c>
      <c r="AW631" s="13" t="s">
        <v>37</v>
      </c>
      <c r="AX631" s="13" t="s">
        <v>76</v>
      </c>
      <c r="AY631" s="243" t="s">
        <v>124</v>
      </c>
    </row>
    <row r="632" s="12" customFormat="1">
      <c r="B632" s="223"/>
      <c r="C632" s="224"/>
      <c r="D632" s="220" t="s">
        <v>134</v>
      </c>
      <c r="E632" s="225" t="s">
        <v>19</v>
      </c>
      <c r="F632" s="226" t="s">
        <v>181</v>
      </c>
      <c r="G632" s="224"/>
      <c r="H632" s="225" t="s">
        <v>19</v>
      </c>
      <c r="I632" s="227"/>
      <c r="J632" s="224"/>
      <c r="K632" s="224"/>
      <c r="L632" s="228"/>
      <c r="M632" s="229"/>
      <c r="N632" s="230"/>
      <c r="O632" s="230"/>
      <c r="P632" s="230"/>
      <c r="Q632" s="230"/>
      <c r="R632" s="230"/>
      <c r="S632" s="230"/>
      <c r="T632" s="231"/>
      <c r="AT632" s="232" t="s">
        <v>134</v>
      </c>
      <c r="AU632" s="232" t="s">
        <v>86</v>
      </c>
      <c r="AV632" s="12" t="s">
        <v>84</v>
      </c>
      <c r="AW632" s="12" t="s">
        <v>37</v>
      </c>
      <c r="AX632" s="12" t="s">
        <v>76</v>
      </c>
      <c r="AY632" s="232" t="s">
        <v>124</v>
      </c>
    </row>
    <row r="633" s="13" customFormat="1">
      <c r="B633" s="233"/>
      <c r="C633" s="234"/>
      <c r="D633" s="220" t="s">
        <v>134</v>
      </c>
      <c r="E633" s="235" t="s">
        <v>19</v>
      </c>
      <c r="F633" s="236" t="s">
        <v>594</v>
      </c>
      <c r="G633" s="234"/>
      <c r="H633" s="237">
        <v>17.954999999999998</v>
      </c>
      <c r="I633" s="238"/>
      <c r="J633" s="234"/>
      <c r="K633" s="234"/>
      <c r="L633" s="239"/>
      <c r="M633" s="240"/>
      <c r="N633" s="241"/>
      <c r="O633" s="241"/>
      <c r="P633" s="241"/>
      <c r="Q633" s="241"/>
      <c r="R633" s="241"/>
      <c r="S633" s="241"/>
      <c r="T633" s="242"/>
      <c r="AT633" s="243" t="s">
        <v>134</v>
      </c>
      <c r="AU633" s="243" t="s">
        <v>86</v>
      </c>
      <c r="AV633" s="13" t="s">
        <v>86</v>
      </c>
      <c r="AW633" s="13" t="s">
        <v>37</v>
      </c>
      <c r="AX633" s="13" t="s">
        <v>76</v>
      </c>
      <c r="AY633" s="243" t="s">
        <v>124</v>
      </c>
    </row>
    <row r="634" s="13" customFormat="1">
      <c r="B634" s="233"/>
      <c r="C634" s="234"/>
      <c r="D634" s="220" t="s">
        <v>134</v>
      </c>
      <c r="E634" s="235" t="s">
        <v>19</v>
      </c>
      <c r="F634" s="236" t="s">
        <v>595</v>
      </c>
      <c r="G634" s="234"/>
      <c r="H634" s="237">
        <v>35.009999999999998</v>
      </c>
      <c r="I634" s="238"/>
      <c r="J634" s="234"/>
      <c r="K634" s="234"/>
      <c r="L634" s="239"/>
      <c r="M634" s="240"/>
      <c r="N634" s="241"/>
      <c r="O634" s="241"/>
      <c r="P634" s="241"/>
      <c r="Q634" s="241"/>
      <c r="R634" s="241"/>
      <c r="S634" s="241"/>
      <c r="T634" s="242"/>
      <c r="AT634" s="243" t="s">
        <v>134</v>
      </c>
      <c r="AU634" s="243" t="s">
        <v>86</v>
      </c>
      <c r="AV634" s="13" t="s">
        <v>86</v>
      </c>
      <c r="AW634" s="13" t="s">
        <v>37</v>
      </c>
      <c r="AX634" s="13" t="s">
        <v>76</v>
      </c>
      <c r="AY634" s="243" t="s">
        <v>124</v>
      </c>
    </row>
    <row r="635" s="12" customFormat="1">
      <c r="B635" s="223"/>
      <c r="C635" s="224"/>
      <c r="D635" s="220" t="s">
        <v>134</v>
      </c>
      <c r="E635" s="225" t="s">
        <v>19</v>
      </c>
      <c r="F635" s="226" t="s">
        <v>183</v>
      </c>
      <c r="G635" s="224"/>
      <c r="H635" s="225" t="s">
        <v>19</v>
      </c>
      <c r="I635" s="227"/>
      <c r="J635" s="224"/>
      <c r="K635" s="224"/>
      <c r="L635" s="228"/>
      <c r="M635" s="229"/>
      <c r="N635" s="230"/>
      <c r="O635" s="230"/>
      <c r="P635" s="230"/>
      <c r="Q635" s="230"/>
      <c r="R635" s="230"/>
      <c r="S635" s="230"/>
      <c r="T635" s="231"/>
      <c r="AT635" s="232" t="s">
        <v>134</v>
      </c>
      <c r="AU635" s="232" t="s">
        <v>86</v>
      </c>
      <c r="AV635" s="12" t="s">
        <v>84</v>
      </c>
      <c r="AW635" s="12" t="s">
        <v>37</v>
      </c>
      <c r="AX635" s="12" t="s">
        <v>76</v>
      </c>
      <c r="AY635" s="232" t="s">
        <v>124</v>
      </c>
    </row>
    <row r="636" s="13" customFormat="1">
      <c r="B636" s="233"/>
      <c r="C636" s="234"/>
      <c r="D636" s="220" t="s">
        <v>134</v>
      </c>
      <c r="E636" s="235" t="s">
        <v>19</v>
      </c>
      <c r="F636" s="236" t="s">
        <v>596</v>
      </c>
      <c r="G636" s="234"/>
      <c r="H636" s="237">
        <v>4.8129999999999997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AT636" s="243" t="s">
        <v>134</v>
      </c>
      <c r="AU636" s="243" t="s">
        <v>86</v>
      </c>
      <c r="AV636" s="13" t="s">
        <v>86</v>
      </c>
      <c r="AW636" s="13" t="s">
        <v>37</v>
      </c>
      <c r="AX636" s="13" t="s">
        <v>76</v>
      </c>
      <c r="AY636" s="243" t="s">
        <v>124</v>
      </c>
    </row>
    <row r="637" s="13" customFormat="1">
      <c r="B637" s="233"/>
      <c r="C637" s="234"/>
      <c r="D637" s="220" t="s">
        <v>134</v>
      </c>
      <c r="E637" s="235" t="s">
        <v>19</v>
      </c>
      <c r="F637" s="236" t="s">
        <v>597</v>
      </c>
      <c r="G637" s="234"/>
      <c r="H637" s="237">
        <v>13.300000000000001</v>
      </c>
      <c r="I637" s="238"/>
      <c r="J637" s="234"/>
      <c r="K637" s="234"/>
      <c r="L637" s="239"/>
      <c r="M637" s="240"/>
      <c r="N637" s="241"/>
      <c r="O637" s="241"/>
      <c r="P637" s="241"/>
      <c r="Q637" s="241"/>
      <c r="R637" s="241"/>
      <c r="S637" s="241"/>
      <c r="T637" s="242"/>
      <c r="AT637" s="243" t="s">
        <v>134</v>
      </c>
      <c r="AU637" s="243" t="s">
        <v>86</v>
      </c>
      <c r="AV637" s="13" t="s">
        <v>86</v>
      </c>
      <c r="AW637" s="13" t="s">
        <v>37</v>
      </c>
      <c r="AX637" s="13" t="s">
        <v>76</v>
      </c>
      <c r="AY637" s="243" t="s">
        <v>124</v>
      </c>
    </row>
    <row r="638" s="12" customFormat="1">
      <c r="B638" s="223"/>
      <c r="C638" s="224"/>
      <c r="D638" s="220" t="s">
        <v>134</v>
      </c>
      <c r="E638" s="225" t="s">
        <v>19</v>
      </c>
      <c r="F638" s="226" t="s">
        <v>185</v>
      </c>
      <c r="G638" s="224"/>
      <c r="H638" s="225" t="s">
        <v>19</v>
      </c>
      <c r="I638" s="227"/>
      <c r="J638" s="224"/>
      <c r="K638" s="224"/>
      <c r="L638" s="228"/>
      <c r="M638" s="229"/>
      <c r="N638" s="230"/>
      <c r="O638" s="230"/>
      <c r="P638" s="230"/>
      <c r="Q638" s="230"/>
      <c r="R638" s="230"/>
      <c r="S638" s="230"/>
      <c r="T638" s="231"/>
      <c r="AT638" s="232" t="s">
        <v>134</v>
      </c>
      <c r="AU638" s="232" t="s">
        <v>86</v>
      </c>
      <c r="AV638" s="12" t="s">
        <v>84</v>
      </c>
      <c r="AW638" s="12" t="s">
        <v>37</v>
      </c>
      <c r="AX638" s="12" t="s">
        <v>76</v>
      </c>
      <c r="AY638" s="232" t="s">
        <v>124</v>
      </c>
    </row>
    <row r="639" s="13" customFormat="1">
      <c r="B639" s="233"/>
      <c r="C639" s="234"/>
      <c r="D639" s="220" t="s">
        <v>134</v>
      </c>
      <c r="E639" s="235" t="s">
        <v>19</v>
      </c>
      <c r="F639" s="236" t="s">
        <v>598</v>
      </c>
      <c r="G639" s="234"/>
      <c r="H639" s="237">
        <v>2.1419999999999999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AT639" s="243" t="s">
        <v>134</v>
      </c>
      <c r="AU639" s="243" t="s">
        <v>86</v>
      </c>
      <c r="AV639" s="13" t="s">
        <v>86</v>
      </c>
      <c r="AW639" s="13" t="s">
        <v>37</v>
      </c>
      <c r="AX639" s="13" t="s">
        <v>76</v>
      </c>
      <c r="AY639" s="243" t="s">
        <v>124</v>
      </c>
    </row>
    <row r="640" s="13" customFormat="1">
      <c r="B640" s="233"/>
      <c r="C640" s="234"/>
      <c r="D640" s="220" t="s">
        <v>134</v>
      </c>
      <c r="E640" s="235" t="s">
        <v>19</v>
      </c>
      <c r="F640" s="236" t="s">
        <v>599</v>
      </c>
      <c r="G640" s="234"/>
      <c r="H640" s="237">
        <v>14.331</v>
      </c>
      <c r="I640" s="238"/>
      <c r="J640" s="234"/>
      <c r="K640" s="234"/>
      <c r="L640" s="239"/>
      <c r="M640" s="240"/>
      <c r="N640" s="241"/>
      <c r="O640" s="241"/>
      <c r="P640" s="241"/>
      <c r="Q640" s="241"/>
      <c r="R640" s="241"/>
      <c r="S640" s="241"/>
      <c r="T640" s="242"/>
      <c r="AT640" s="243" t="s">
        <v>134</v>
      </c>
      <c r="AU640" s="243" t="s">
        <v>86</v>
      </c>
      <c r="AV640" s="13" t="s">
        <v>86</v>
      </c>
      <c r="AW640" s="13" t="s">
        <v>37</v>
      </c>
      <c r="AX640" s="13" t="s">
        <v>76</v>
      </c>
      <c r="AY640" s="243" t="s">
        <v>124</v>
      </c>
    </row>
    <row r="641" s="12" customFormat="1">
      <c r="B641" s="223"/>
      <c r="C641" s="224"/>
      <c r="D641" s="220" t="s">
        <v>134</v>
      </c>
      <c r="E641" s="225" t="s">
        <v>19</v>
      </c>
      <c r="F641" s="226" t="s">
        <v>187</v>
      </c>
      <c r="G641" s="224"/>
      <c r="H641" s="225" t="s">
        <v>19</v>
      </c>
      <c r="I641" s="227"/>
      <c r="J641" s="224"/>
      <c r="K641" s="224"/>
      <c r="L641" s="228"/>
      <c r="M641" s="229"/>
      <c r="N641" s="230"/>
      <c r="O641" s="230"/>
      <c r="P641" s="230"/>
      <c r="Q641" s="230"/>
      <c r="R641" s="230"/>
      <c r="S641" s="230"/>
      <c r="T641" s="231"/>
      <c r="AT641" s="232" t="s">
        <v>134</v>
      </c>
      <c r="AU641" s="232" t="s">
        <v>86</v>
      </c>
      <c r="AV641" s="12" t="s">
        <v>84</v>
      </c>
      <c r="AW641" s="12" t="s">
        <v>37</v>
      </c>
      <c r="AX641" s="12" t="s">
        <v>76</v>
      </c>
      <c r="AY641" s="232" t="s">
        <v>124</v>
      </c>
    </row>
    <row r="642" s="13" customFormat="1">
      <c r="B642" s="233"/>
      <c r="C642" s="234"/>
      <c r="D642" s="220" t="s">
        <v>134</v>
      </c>
      <c r="E642" s="235" t="s">
        <v>19</v>
      </c>
      <c r="F642" s="236" t="s">
        <v>600</v>
      </c>
      <c r="G642" s="234"/>
      <c r="H642" s="237">
        <v>2.7610000000000001</v>
      </c>
      <c r="I642" s="238"/>
      <c r="J642" s="234"/>
      <c r="K642" s="234"/>
      <c r="L642" s="239"/>
      <c r="M642" s="240"/>
      <c r="N642" s="241"/>
      <c r="O642" s="241"/>
      <c r="P642" s="241"/>
      <c r="Q642" s="241"/>
      <c r="R642" s="241"/>
      <c r="S642" s="241"/>
      <c r="T642" s="242"/>
      <c r="AT642" s="243" t="s">
        <v>134</v>
      </c>
      <c r="AU642" s="243" t="s">
        <v>86</v>
      </c>
      <c r="AV642" s="13" t="s">
        <v>86</v>
      </c>
      <c r="AW642" s="13" t="s">
        <v>37</v>
      </c>
      <c r="AX642" s="13" t="s">
        <v>76</v>
      </c>
      <c r="AY642" s="243" t="s">
        <v>124</v>
      </c>
    </row>
    <row r="643" s="13" customFormat="1">
      <c r="B643" s="233"/>
      <c r="C643" s="234"/>
      <c r="D643" s="220" t="s">
        <v>134</v>
      </c>
      <c r="E643" s="235" t="s">
        <v>19</v>
      </c>
      <c r="F643" s="236" t="s">
        <v>601</v>
      </c>
      <c r="G643" s="234"/>
      <c r="H643" s="237">
        <v>4.298</v>
      </c>
      <c r="I643" s="238"/>
      <c r="J643" s="234"/>
      <c r="K643" s="234"/>
      <c r="L643" s="239"/>
      <c r="M643" s="240"/>
      <c r="N643" s="241"/>
      <c r="O643" s="241"/>
      <c r="P643" s="241"/>
      <c r="Q643" s="241"/>
      <c r="R643" s="241"/>
      <c r="S643" s="241"/>
      <c r="T643" s="242"/>
      <c r="AT643" s="243" t="s">
        <v>134</v>
      </c>
      <c r="AU643" s="243" t="s">
        <v>86</v>
      </c>
      <c r="AV643" s="13" t="s">
        <v>86</v>
      </c>
      <c r="AW643" s="13" t="s">
        <v>37</v>
      </c>
      <c r="AX643" s="13" t="s">
        <v>76</v>
      </c>
      <c r="AY643" s="243" t="s">
        <v>124</v>
      </c>
    </row>
    <row r="644" s="13" customFormat="1">
      <c r="B644" s="233"/>
      <c r="C644" s="234"/>
      <c r="D644" s="220" t="s">
        <v>134</v>
      </c>
      <c r="E644" s="235" t="s">
        <v>19</v>
      </c>
      <c r="F644" s="236" t="s">
        <v>602</v>
      </c>
      <c r="G644" s="234"/>
      <c r="H644" s="237">
        <v>4.0110000000000001</v>
      </c>
      <c r="I644" s="238"/>
      <c r="J644" s="234"/>
      <c r="K644" s="234"/>
      <c r="L644" s="239"/>
      <c r="M644" s="240"/>
      <c r="N644" s="241"/>
      <c r="O644" s="241"/>
      <c r="P644" s="241"/>
      <c r="Q644" s="241"/>
      <c r="R644" s="241"/>
      <c r="S644" s="241"/>
      <c r="T644" s="242"/>
      <c r="AT644" s="243" t="s">
        <v>134</v>
      </c>
      <c r="AU644" s="243" t="s">
        <v>86</v>
      </c>
      <c r="AV644" s="13" t="s">
        <v>86</v>
      </c>
      <c r="AW644" s="13" t="s">
        <v>37</v>
      </c>
      <c r="AX644" s="13" t="s">
        <v>76</v>
      </c>
      <c r="AY644" s="243" t="s">
        <v>124</v>
      </c>
    </row>
    <row r="645" s="13" customFormat="1">
      <c r="B645" s="233"/>
      <c r="C645" s="234"/>
      <c r="D645" s="220" t="s">
        <v>134</v>
      </c>
      <c r="E645" s="235" t="s">
        <v>19</v>
      </c>
      <c r="F645" s="236" t="s">
        <v>603</v>
      </c>
      <c r="G645" s="234"/>
      <c r="H645" s="237">
        <v>7.8659999999999997</v>
      </c>
      <c r="I645" s="238"/>
      <c r="J645" s="234"/>
      <c r="K645" s="234"/>
      <c r="L645" s="239"/>
      <c r="M645" s="240"/>
      <c r="N645" s="241"/>
      <c r="O645" s="241"/>
      <c r="P645" s="241"/>
      <c r="Q645" s="241"/>
      <c r="R645" s="241"/>
      <c r="S645" s="241"/>
      <c r="T645" s="242"/>
      <c r="AT645" s="243" t="s">
        <v>134</v>
      </c>
      <c r="AU645" s="243" t="s">
        <v>86</v>
      </c>
      <c r="AV645" s="13" t="s">
        <v>86</v>
      </c>
      <c r="AW645" s="13" t="s">
        <v>37</v>
      </c>
      <c r="AX645" s="13" t="s">
        <v>76</v>
      </c>
      <c r="AY645" s="243" t="s">
        <v>124</v>
      </c>
    </row>
    <row r="646" s="12" customFormat="1">
      <c r="B646" s="223"/>
      <c r="C646" s="224"/>
      <c r="D646" s="220" t="s">
        <v>134</v>
      </c>
      <c r="E646" s="225" t="s">
        <v>19</v>
      </c>
      <c r="F646" s="226" t="s">
        <v>189</v>
      </c>
      <c r="G646" s="224"/>
      <c r="H646" s="225" t="s">
        <v>19</v>
      </c>
      <c r="I646" s="227"/>
      <c r="J646" s="224"/>
      <c r="K646" s="224"/>
      <c r="L646" s="228"/>
      <c r="M646" s="229"/>
      <c r="N646" s="230"/>
      <c r="O646" s="230"/>
      <c r="P646" s="230"/>
      <c r="Q646" s="230"/>
      <c r="R646" s="230"/>
      <c r="S646" s="230"/>
      <c r="T646" s="231"/>
      <c r="AT646" s="232" t="s">
        <v>134</v>
      </c>
      <c r="AU646" s="232" t="s">
        <v>86</v>
      </c>
      <c r="AV646" s="12" t="s">
        <v>84</v>
      </c>
      <c r="AW646" s="12" t="s">
        <v>37</v>
      </c>
      <c r="AX646" s="12" t="s">
        <v>76</v>
      </c>
      <c r="AY646" s="232" t="s">
        <v>124</v>
      </c>
    </row>
    <row r="647" s="13" customFormat="1">
      <c r="B647" s="233"/>
      <c r="C647" s="234"/>
      <c r="D647" s="220" t="s">
        <v>134</v>
      </c>
      <c r="E647" s="235" t="s">
        <v>19</v>
      </c>
      <c r="F647" s="236" t="s">
        <v>604</v>
      </c>
      <c r="G647" s="234"/>
      <c r="H647" s="237">
        <v>2.2000000000000002</v>
      </c>
      <c r="I647" s="238"/>
      <c r="J647" s="234"/>
      <c r="K647" s="234"/>
      <c r="L647" s="239"/>
      <c r="M647" s="240"/>
      <c r="N647" s="241"/>
      <c r="O647" s="241"/>
      <c r="P647" s="241"/>
      <c r="Q647" s="241"/>
      <c r="R647" s="241"/>
      <c r="S647" s="241"/>
      <c r="T647" s="242"/>
      <c r="AT647" s="243" t="s">
        <v>134</v>
      </c>
      <c r="AU647" s="243" t="s">
        <v>86</v>
      </c>
      <c r="AV647" s="13" t="s">
        <v>86</v>
      </c>
      <c r="AW647" s="13" t="s">
        <v>37</v>
      </c>
      <c r="AX647" s="13" t="s">
        <v>76</v>
      </c>
      <c r="AY647" s="243" t="s">
        <v>124</v>
      </c>
    </row>
    <row r="648" s="13" customFormat="1">
      <c r="B648" s="233"/>
      <c r="C648" s="234"/>
      <c r="D648" s="220" t="s">
        <v>134</v>
      </c>
      <c r="E648" s="235" t="s">
        <v>19</v>
      </c>
      <c r="F648" s="236" t="s">
        <v>605</v>
      </c>
      <c r="G648" s="234"/>
      <c r="H648" s="237">
        <v>4.7880000000000003</v>
      </c>
      <c r="I648" s="238"/>
      <c r="J648" s="234"/>
      <c r="K648" s="234"/>
      <c r="L648" s="239"/>
      <c r="M648" s="240"/>
      <c r="N648" s="241"/>
      <c r="O648" s="241"/>
      <c r="P648" s="241"/>
      <c r="Q648" s="241"/>
      <c r="R648" s="241"/>
      <c r="S648" s="241"/>
      <c r="T648" s="242"/>
      <c r="AT648" s="243" t="s">
        <v>134</v>
      </c>
      <c r="AU648" s="243" t="s">
        <v>86</v>
      </c>
      <c r="AV648" s="13" t="s">
        <v>86</v>
      </c>
      <c r="AW648" s="13" t="s">
        <v>37</v>
      </c>
      <c r="AX648" s="13" t="s">
        <v>76</v>
      </c>
      <c r="AY648" s="243" t="s">
        <v>124</v>
      </c>
    </row>
    <row r="649" s="13" customFormat="1">
      <c r="B649" s="233"/>
      <c r="C649" s="234"/>
      <c r="D649" s="220" t="s">
        <v>134</v>
      </c>
      <c r="E649" s="235" t="s">
        <v>19</v>
      </c>
      <c r="F649" s="236" t="s">
        <v>606</v>
      </c>
      <c r="G649" s="234"/>
      <c r="H649" s="237">
        <v>7.1420000000000003</v>
      </c>
      <c r="I649" s="238"/>
      <c r="J649" s="234"/>
      <c r="K649" s="234"/>
      <c r="L649" s="239"/>
      <c r="M649" s="240"/>
      <c r="N649" s="241"/>
      <c r="O649" s="241"/>
      <c r="P649" s="241"/>
      <c r="Q649" s="241"/>
      <c r="R649" s="241"/>
      <c r="S649" s="241"/>
      <c r="T649" s="242"/>
      <c r="AT649" s="243" t="s">
        <v>134</v>
      </c>
      <c r="AU649" s="243" t="s">
        <v>86</v>
      </c>
      <c r="AV649" s="13" t="s">
        <v>86</v>
      </c>
      <c r="AW649" s="13" t="s">
        <v>37</v>
      </c>
      <c r="AX649" s="13" t="s">
        <v>76</v>
      </c>
      <c r="AY649" s="243" t="s">
        <v>124</v>
      </c>
    </row>
    <row r="650" s="12" customFormat="1">
      <c r="B650" s="223"/>
      <c r="C650" s="224"/>
      <c r="D650" s="220" t="s">
        <v>134</v>
      </c>
      <c r="E650" s="225" t="s">
        <v>19</v>
      </c>
      <c r="F650" s="226" t="s">
        <v>412</v>
      </c>
      <c r="G650" s="224"/>
      <c r="H650" s="225" t="s">
        <v>19</v>
      </c>
      <c r="I650" s="227"/>
      <c r="J650" s="224"/>
      <c r="K650" s="224"/>
      <c r="L650" s="228"/>
      <c r="M650" s="229"/>
      <c r="N650" s="230"/>
      <c r="O650" s="230"/>
      <c r="P650" s="230"/>
      <c r="Q650" s="230"/>
      <c r="R650" s="230"/>
      <c r="S650" s="230"/>
      <c r="T650" s="231"/>
      <c r="AT650" s="232" t="s">
        <v>134</v>
      </c>
      <c r="AU650" s="232" t="s">
        <v>86</v>
      </c>
      <c r="AV650" s="12" t="s">
        <v>84</v>
      </c>
      <c r="AW650" s="12" t="s">
        <v>37</v>
      </c>
      <c r="AX650" s="12" t="s">
        <v>76</v>
      </c>
      <c r="AY650" s="232" t="s">
        <v>124</v>
      </c>
    </row>
    <row r="651" s="13" customFormat="1">
      <c r="B651" s="233"/>
      <c r="C651" s="234"/>
      <c r="D651" s="220" t="s">
        <v>134</v>
      </c>
      <c r="E651" s="235" t="s">
        <v>19</v>
      </c>
      <c r="F651" s="236" t="s">
        <v>607</v>
      </c>
      <c r="G651" s="234"/>
      <c r="H651" s="237">
        <v>1.8</v>
      </c>
      <c r="I651" s="238"/>
      <c r="J651" s="234"/>
      <c r="K651" s="234"/>
      <c r="L651" s="239"/>
      <c r="M651" s="240"/>
      <c r="N651" s="241"/>
      <c r="O651" s="241"/>
      <c r="P651" s="241"/>
      <c r="Q651" s="241"/>
      <c r="R651" s="241"/>
      <c r="S651" s="241"/>
      <c r="T651" s="242"/>
      <c r="AT651" s="243" t="s">
        <v>134</v>
      </c>
      <c r="AU651" s="243" t="s">
        <v>86</v>
      </c>
      <c r="AV651" s="13" t="s">
        <v>86</v>
      </c>
      <c r="AW651" s="13" t="s">
        <v>37</v>
      </c>
      <c r="AX651" s="13" t="s">
        <v>76</v>
      </c>
      <c r="AY651" s="243" t="s">
        <v>124</v>
      </c>
    </row>
    <row r="652" s="13" customFormat="1">
      <c r="B652" s="233"/>
      <c r="C652" s="234"/>
      <c r="D652" s="220" t="s">
        <v>134</v>
      </c>
      <c r="E652" s="235" t="s">
        <v>19</v>
      </c>
      <c r="F652" s="236" t="s">
        <v>608</v>
      </c>
      <c r="G652" s="234"/>
      <c r="H652" s="237">
        <v>13.880000000000001</v>
      </c>
      <c r="I652" s="238"/>
      <c r="J652" s="234"/>
      <c r="K652" s="234"/>
      <c r="L652" s="239"/>
      <c r="M652" s="240"/>
      <c r="N652" s="241"/>
      <c r="O652" s="241"/>
      <c r="P652" s="241"/>
      <c r="Q652" s="241"/>
      <c r="R652" s="241"/>
      <c r="S652" s="241"/>
      <c r="T652" s="242"/>
      <c r="AT652" s="243" t="s">
        <v>134</v>
      </c>
      <c r="AU652" s="243" t="s">
        <v>86</v>
      </c>
      <c r="AV652" s="13" t="s">
        <v>86</v>
      </c>
      <c r="AW652" s="13" t="s">
        <v>37</v>
      </c>
      <c r="AX652" s="13" t="s">
        <v>76</v>
      </c>
      <c r="AY652" s="243" t="s">
        <v>124</v>
      </c>
    </row>
    <row r="653" s="12" customFormat="1">
      <c r="B653" s="223"/>
      <c r="C653" s="224"/>
      <c r="D653" s="220" t="s">
        <v>134</v>
      </c>
      <c r="E653" s="225" t="s">
        <v>19</v>
      </c>
      <c r="F653" s="226" t="s">
        <v>413</v>
      </c>
      <c r="G653" s="224"/>
      <c r="H653" s="225" t="s">
        <v>19</v>
      </c>
      <c r="I653" s="227"/>
      <c r="J653" s="224"/>
      <c r="K653" s="224"/>
      <c r="L653" s="228"/>
      <c r="M653" s="229"/>
      <c r="N653" s="230"/>
      <c r="O653" s="230"/>
      <c r="P653" s="230"/>
      <c r="Q653" s="230"/>
      <c r="R653" s="230"/>
      <c r="S653" s="230"/>
      <c r="T653" s="231"/>
      <c r="AT653" s="232" t="s">
        <v>134</v>
      </c>
      <c r="AU653" s="232" t="s">
        <v>86</v>
      </c>
      <c r="AV653" s="12" t="s">
        <v>84</v>
      </c>
      <c r="AW653" s="12" t="s">
        <v>37</v>
      </c>
      <c r="AX653" s="12" t="s">
        <v>76</v>
      </c>
      <c r="AY653" s="232" t="s">
        <v>124</v>
      </c>
    </row>
    <row r="654" s="13" customFormat="1">
      <c r="B654" s="233"/>
      <c r="C654" s="234"/>
      <c r="D654" s="220" t="s">
        <v>134</v>
      </c>
      <c r="E654" s="235" t="s">
        <v>19</v>
      </c>
      <c r="F654" s="236" t="s">
        <v>609</v>
      </c>
      <c r="G654" s="234"/>
      <c r="H654" s="237">
        <v>4.0800000000000001</v>
      </c>
      <c r="I654" s="238"/>
      <c r="J654" s="234"/>
      <c r="K654" s="234"/>
      <c r="L654" s="239"/>
      <c r="M654" s="240"/>
      <c r="N654" s="241"/>
      <c r="O654" s="241"/>
      <c r="P654" s="241"/>
      <c r="Q654" s="241"/>
      <c r="R654" s="241"/>
      <c r="S654" s="241"/>
      <c r="T654" s="242"/>
      <c r="AT654" s="243" t="s">
        <v>134</v>
      </c>
      <c r="AU654" s="243" t="s">
        <v>86</v>
      </c>
      <c r="AV654" s="13" t="s">
        <v>86</v>
      </c>
      <c r="AW654" s="13" t="s">
        <v>37</v>
      </c>
      <c r="AX654" s="13" t="s">
        <v>76</v>
      </c>
      <c r="AY654" s="243" t="s">
        <v>124</v>
      </c>
    </row>
    <row r="655" s="13" customFormat="1">
      <c r="B655" s="233"/>
      <c r="C655" s="234"/>
      <c r="D655" s="220" t="s">
        <v>134</v>
      </c>
      <c r="E655" s="235" t="s">
        <v>19</v>
      </c>
      <c r="F655" s="236" t="s">
        <v>610</v>
      </c>
      <c r="G655" s="234"/>
      <c r="H655" s="237">
        <v>0.54000000000000004</v>
      </c>
      <c r="I655" s="238"/>
      <c r="J655" s="234"/>
      <c r="K655" s="234"/>
      <c r="L655" s="239"/>
      <c r="M655" s="240"/>
      <c r="N655" s="241"/>
      <c r="O655" s="241"/>
      <c r="P655" s="241"/>
      <c r="Q655" s="241"/>
      <c r="R655" s="241"/>
      <c r="S655" s="241"/>
      <c r="T655" s="242"/>
      <c r="AT655" s="243" t="s">
        <v>134</v>
      </c>
      <c r="AU655" s="243" t="s">
        <v>86</v>
      </c>
      <c r="AV655" s="13" t="s">
        <v>86</v>
      </c>
      <c r="AW655" s="13" t="s">
        <v>37</v>
      </c>
      <c r="AX655" s="13" t="s">
        <v>76</v>
      </c>
      <c r="AY655" s="243" t="s">
        <v>124</v>
      </c>
    </row>
    <row r="656" s="13" customFormat="1">
      <c r="B656" s="233"/>
      <c r="C656" s="234"/>
      <c r="D656" s="220" t="s">
        <v>134</v>
      </c>
      <c r="E656" s="235" t="s">
        <v>19</v>
      </c>
      <c r="F656" s="236" t="s">
        <v>611</v>
      </c>
      <c r="G656" s="234"/>
      <c r="H656" s="237">
        <v>4.3200000000000003</v>
      </c>
      <c r="I656" s="238"/>
      <c r="J656" s="234"/>
      <c r="K656" s="234"/>
      <c r="L656" s="239"/>
      <c r="M656" s="240"/>
      <c r="N656" s="241"/>
      <c r="O656" s="241"/>
      <c r="P656" s="241"/>
      <c r="Q656" s="241"/>
      <c r="R656" s="241"/>
      <c r="S656" s="241"/>
      <c r="T656" s="242"/>
      <c r="AT656" s="243" t="s">
        <v>134</v>
      </c>
      <c r="AU656" s="243" t="s">
        <v>86</v>
      </c>
      <c r="AV656" s="13" t="s">
        <v>86</v>
      </c>
      <c r="AW656" s="13" t="s">
        <v>37</v>
      </c>
      <c r="AX656" s="13" t="s">
        <v>76</v>
      </c>
      <c r="AY656" s="243" t="s">
        <v>124</v>
      </c>
    </row>
    <row r="657" s="12" customFormat="1">
      <c r="B657" s="223"/>
      <c r="C657" s="224"/>
      <c r="D657" s="220" t="s">
        <v>134</v>
      </c>
      <c r="E657" s="225" t="s">
        <v>19</v>
      </c>
      <c r="F657" s="226" t="s">
        <v>612</v>
      </c>
      <c r="G657" s="224"/>
      <c r="H657" s="225" t="s">
        <v>19</v>
      </c>
      <c r="I657" s="227"/>
      <c r="J657" s="224"/>
      <c r="K657" s="224"/>
      <c r="L657" s="228"/>
      <c r="M657" s="229"/>
      <c r="N657" s="230"/>
      <c r="O657" s="230"/>
      <c r="P657" s="230"/>
      <c r="Q657" s="230"/>
      <c r="R657" s="230"/>
      <c r="S657" s="230"/>
      <c r="T657" s="231"/>
      <c r="AT657" s="232" t="s">
        <v>134</v>
      </c>
      <c r="AU657" s="232" t="s">
        <v>86</v>
      </c>
      <c r="AV657" s="12" t="s">
        <v>84</v>
      </c>
      <c r="AW657" s="12" t="s">
        <v>37</v>
      </c>
      <c r="AX657" s="12" t="s">
        <v>76</v>
      </c>
      <c r="AY657" s="232" t="s">
        <v>124</v>
      </c>
    </row>
    <row r="658" s="13" customFormat="1">
      <c r="B658" s="233"/>
      <c r="C658" s="234"/>
      <c r="D658" s="220" t="s">
        <v>134</v>
      </c>
      <c r="E658" s="235" t="s">
        <v>19</v>
      </c>
      <c r="F658" s="236" t="s">
        <v>613</v>
      </c>
      <c r="G658" s="234"/>
      <c r="H658" s="237">
        <v>1.665</v>
      </c>
      <c r="I658" s="238"/>
      <c r="J658" s="234"/>
      <c r="K658" s="234"/>
      <c r="L658" s="239"/>
      <c r="M658" s="240"/>
      <c r="N658" s="241"/>
      <c r="O658" s="241"/>
      <c r="P658" s="241"/>
      <c r="Q658" s="241"/>
      <c r="R658" s="241"/>
      <c r="S658" s="241"/>
      <c r="T658" s="242"/>
      <c r="AT658" s="243" t="s">
        <v>134</v>
      </c>
      <c r="AU658" s="243" t="s">
        <v>86</v>
      </c>
      <c r="AV658" s="13" t="s">
        <v>86</v>
      </c>
      <c r="AW658" s="13" t="s">
        <v>37</v>
      </c>
      <c r="AX658" s="13" t="s">
        <v>76</v>
      </c>
      <c r="AY658" s="243" t="s">
        <v>124</v>
      </c>
    </row>
    <row r="659" s="13" customFormat="1">
      <c r="B659" s="233"/>
      <c r="C659" s="234"/>
      <c r="D659" s="220" t="s">
        <v>134</v>
      </c>
      <c r="E659" s="235" t="s">
        <v>19</v>
      </c>
      <c r="F659" s="236" t="s">
        <v>614</v>
      </c>
      <c r="G659" s="234"/>
      <c r="H659" s="237">
        <v>2.9700000000000002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AT659" s="243" t="s">
        <v>134</v>
      </c>
      <c r="AU659" s="243" t="s">
        <v>86</v>
      </c>
      <c r="AV659" s="13" t="s">
        <v>86</v>
      </c>
      <c r="AW659" s="13" t="s">
        <v>37</v>
      </c>
      <c r="AX659" s="13" t="s">
        <v>76</v>
      </c>
      <c r="AY659" s="243" t="s">
        <v>124</v>
      </c>
    </row>
    <row r="660" s="14" customFormat="1">
      <c r="B660" s="244"/>
      <c r="C660" s="245"/>
      <c r="D660" s="220" t="s">
        <v>134</v>
      </c>
      <c r="E660" s="246" t="s">
        <v>19</v>
      </c>
      <c r="F660" s="247" t="s">
        <v>191</v>
      </c>
      <c r="G660" s="245"/>
      <c r="H660" s="248">
        <v>698.28999999999996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AT660" s="254" t="s">
        <v>134</v>
      </c>
      <c r="AU660" s="254" t="s">
        <v>86</v>
      </c>
      <c r="AV660" s="14" t="s">
        <v>192</v>
      </c>
      <c r="AW660" s="14" t="s">
        <v>37</v>
      </c>
      <c r="AX660" s="14" t="s">
        <v>84</v>
      </c>
      <c r="AY660" s="254" t="s">
        <v>124</v>
      </c>
    </row>
    <row r="661" s="1" customFormat="1" ht="24" customHeight="1">
      <c r="B661" s="38"/>
      <c r="C661" s="207" t="s">
        <v>615</v>
      </c>
      <c r="D661" s="207" t="s">
        <v>127</v>
      </c>
      <c r="E661" s="208" t="s">
        <v>616</v>
      </c>
      <c r="F661" s="209" t="s">
        <v>617</v>
      </c>
      <c r="G661" s="210" t="s">
        <v>130</v>
      </c>
      <c r="H661" s="211">
        <v>804.37099999999998</v>
      </c>
      <c r="I661" s="212"/>
      <c r="J661" s="213">
        <f>ROUND(I661*H661,2)</f>
        <v>0</v>
      </c>
      <c r="K661" s="209" t="s">
        <v>203</v>
      </c>
      <c r="L661" s="43"/>
      <c r="M661" s="214" t="s">
        <v>19</v>
      </c>
      <c r="N661" s="215" t="s">
        <v>47</v>
      </c>
      <c r="O661" s="83"/>
      <c r="P661" s="216">
        <f>O661*H661</f>
        <v>0</v>
      </c>
      <c r="Q661" s="216">
        <v>0.00029</v>
      </c>
      <c r="R661" s="216">
        <f>Q661*H661</f>
        <v>0.23326759</v>
      </c>
      <c r="S661" s="216">
        <v>0</v>
      </c>
      <c r="T661" s="217">
        <f>S661*H661</f>
        <v>0</v>
      </c>
      <c r="AR661" s="218" t="s">
        <v>131</v>
      </c>
      <c r="AT661" s="218" t="s">
        <v>127</v>
      </c>
      <c r="AU661" s="218" t="s">
        <v>86</v>
      </c>
      <c r="AY661" s="17" t="s">
        <v>124</v>
      </c>
      <c r="BE661" s="219">
        <f>IF(N661="základní",J661,0)</f>
        <v>0</v>
      </c>
      <c r="BF661" s="219">
        <f>IF(N661="snížená",J661,0)</f>
        <v>0</v>
      </c>
      <c r="BG661" s="219">
        <f>IF(N661="zákl. přenesená",J661,0)</f>
        <v>0</v>
      </c>
      <c r="BH661" s="219">
        <f>IF(N661="sníž. přenesená",J661,0)</f>
        <v>0</v>
      </c>
      <c r="BI661" s="219">
        <f>IF(N661="nulová",J661,0)</f>
        <v>0</v>
      </c>
      <c r="BJ661" s="17" t="s">
        <v>84</v>
      </c>
      <c r="BK661" s="219">
        <f>ROUND(I661*H661,2)</f>
        <v>0</v>
      </c>
      <c r="BL661" s="17" t="s">
        <v>131</v>
      </c>
      <c r="BM661" s="218" t="s">
        <v>618</v>
      </c>
    </row>
    <row r="662" s="1" customFormat="1">
      <c r="B662" s="38"/>
      <c r="C662" s="39"/>
      <c r="D662" s="220" t="s">
        <v>133</v>
      </c>
      <c r="E662" s="39"/>
      <c r="F662" s="221" t="s">
        <v>619</v>
      </c>
      <c r="G662" s="39"/>
      <c r="H662" s="39"/>
      <c r="I662" s="131"/>
      <c r="J662" s="39"/>
      <c r="K662" s="39"/>
      <c r="L662" s="43"/>
      <c r="M662" s="222"/>
      <c r="N662" s="83"/>
      <c r="O662" s="83"/>
      <c r="P662" s="83"/>
      <c r="Q662" s="83"/>
      <c r="R662" s="83"/>
      <c r="S662" s="83"/>
      <c r="T662" s="84"/>
      <c r="AT662" s="17" t="s">
        <v>133</v>
      </c>
      <c r="AU662" s="17" t="s">
        <v>86</v>
      </c>
    </row>
    <row r="663" s="12" customFormat="1">
      <c r="B663" s="223"/>
      <c r="C663" s="224"/>
      <c r="D663" s="220" t="s">
        <v>134</v>
      </c>
      <c r="E663" s="225" t="s">
        <v>19</v>
      </c>
      <c r="F663" s="226" t="s">
        <v>135</v>
      </c>
      <c r="G663" s="224"/>
      <c r="H663" s="225" t="s">
        <v>19</v>
      </c>
      <c r="I663" s="227"/>
      <c r="J663" s="224"/>
      <c r="K663" s="224"/>
      <c r="L663" s="228"/>
      <c r="M663" s="229"/>
      <c r="N663" s="230"/>
      <c r="O663" s="230"/>
      <c r="P663" s="230"/>
      <c r="Q663" s="230"/>
      <c r="R663" s="230"/>
      <c r="S663" s="230"/>
      <c r="T663" s="231"/>
      <c r="AT663" s="232" t="s">
        <v>134</v>
      </c>
      <c r="AU663" s="232" t="s">
        <v>86</v>
      </c>
      <c r="AV663" s="12" t="s">
        <v>84</v>
      </c>
      <c r="AW663" s="12" t="s">
        <v>37</v>
      </c>
      <c r="AX663" s="12" t="s">
        <v>76</v>
      </c>
      <c r="AY663" s="232" t="s">
        <v>124</v>
      </c>
    </row>
    <row r="664" s="12" customFormat="1">
      <c r="B664" s="223"/>
      <c r="C664" s="224"/>
      <c r="D664" s="220" t="s">
        <v>134</v>
      </c>
      <c r="E664" s="225" t="s">
        <v>19</v>
      </c>
      <c r="F664" s="226" t="s">
        <v>136</v>
      </c>
      <c r="G664" s="224"/>
      <c r="H664" s="225" t="s">
        <v>19</v>
      </c>
      <c r="I664" s="227"/>
      <c r="J664" s="224"/>
      <c r="K664" s="224"/>
      <c r="L664" s="228"/>
      <c r="M664" s="229"/>
      <c r="N664" s="230"/>
      <c r="O664" s="230"/>
      <c r="P664" s="230"/>
      <c r="Q664" s="230"/>
      <c r="R664" s="230"/>
      <c r="S664" s="230"/>
      <c r="T664" s="231"/>
      <c r="AT664" s="232" t="s">
        <v>134</v>
      </c>
      <c r="AU664" s="232" t="s">
        <v>86</v>
      </c>
      <c r="AV664" s="12" t="s">
        <v>84</v>
      </c>
      <c r="AW664" s="12" t="s">
        <v>37</v>
      </c>
      <c r="AX664" s="12" t="s">
        <v>76</v>
      </c>
      <c r="AY664" s="232" t="s">
        <v>124</v>
      </c>
    </row>
    <row r="665" s="13" customFormat="1">
      <c r="B665" s="233"/>
      <c r="C665" s="234"/>
      <c r="D665" s="220" t="s">
        <v>134</v>
      </c>
      <c r="E665" s="235" t="s">
        <v>19</v>
      </c>
      <c r="F665" s="236" t="s">
        <v>620</v>
      </c>
      <c r="G665" s="234"/>
      <c r="H665" s="237">
        <v>17.981999999999999</v>
      </c>
      <c r="I665" s="238"/>
      <c r="J665" s="234"/>
      <c r="K665" s="234"/>
      <c r="L665" s="239"/>
      <c r="M665" s="240"/>
      <c r="N665" s="241"/>
      <c r="O665" s="241"/>
      <c r="P665" s="241"/>
      <c r="Q665" s="241"/>
      <c r="R665" s="241"/>
      <c r="S665" s="241"/>
      <c r="T665" s="242"/>
      <c r="AT665" s="243" t="s">
        <v>134</v>
      </c>
      <c r="AU665" s="243" t="s">
        <v>86</v>
      </c>
      <c r="AV665" s="13" t="s">
        <v>86</v>
      </c>
      <c r="AW665" s="13" t="s">
        <v>37</v>
      </c>
      <c r="AX665" s="13" t="s">
        <v>76</v>
      </c>
      <c r="AY665" s="243" t="s">
        <v>124</v>
      </c>
    </row>
    <row r="666" s="12" customFormat="1">
      <c r="B666" s="223"/>
      <c r="C666" s="224"/>
      <c r="D666" s="220" t="s">
        <v>134</v>
      </c>
      <c r="E666" s="225" t="s">
        <v>19</v>
      </c>
      <c r="F666" s="226" t="s">
        <v>138</v>
      </c>
      <c r="G666" s="224"/>
      <c r="H666" s="225" t="s">
        <v>19</v>
      </c>
      <c r="I666" s="227"/>
      <c r="J666" s="224"/>
      <c r="K666" s="224"/>
      <c r="L666" s="228"/>
      <c r="M666" s="229"/>
      <c r="N666" s="230"/>
      <c r="O666" s="230"/>
      <c r="P666" s="230"/>
      <c r="Q666" s="230"/>
      <c r="R666" s="230"/>
      <c r="S666" s="230"/>
      <c r="T666" s="231"/>
      <c r="AT666" s="232" t="s">
        <v>134</v>
      </c>
      <c r="AU666" s="232" t="s">
        <v>86</v>
      </c>
      <c r="AV666" s="12" t="s">
        <v>84</v>
      </c>
      <c r="AW666" s="12" t="s">
        <v>37</v>
      </c>
      <c r="AX666" s="12" t="s">
        <v>76</v>
      </c>
      <c r="AY666" s="232" t="s">
        <v>124</v>
      </c>
    </row>
    <row r="667" s="13" customFormat="1">
      <c r="B667" s="233"/>
      <c r="C667" s="234"/>
      <c r="D667" s="220" t="s">
        <v>134</v>
      </c>
      <c r="E667" s="235" t="s">
        <v>19</v>
      </c>
      <c r="F667" s="236" t="s">
        <v>621</v>
      </c>
      <c r="G667" s="234"/>
      <c r="H667" s="237">
        <v>22.795000000000002</v>
      </c>
      <c r="I667" s="238"/>
      <c r="J667" s="234"/>
      <c r="K667" s="234"/>
      <c r="L667" s="239"/>
      <c r="M667" s="240"/>
      <c r="N667" s="241"/>
      <c r="O667" s="241"/>
      <c r="P667" s="241"/>
      <c r="Q667" s="241"/>
      <c r="R667" s="241"/>
      <c r="S667" s="241"/>
      <c r="T667" s="242"/>
      <c r="AT667" s="243" t="s">
        <v>134</v>
      </c>
      <c r="AU667" s="243" t="s">
        <v>86</v>
      </c>
      <c r="AV667" s="13" t="s">
        <v>86</v>
      </c>
      <c r="AW667" s="13" t="s">
        <v>37</v>
      </c>
      <c r="AX667" s="13" t="s">
        <v>76</v>
      </c>
      <c r="AY667" s="243" t="s">
        <v>124</v>
      </c>
    </row>
    <row r="668" s="13" customFormat="1">
      <c r="B668" s="233"/>
      <c r="C668" s="234"/>
      <c r="D668" s="220" t="s">
        <v>134</v>
      </c>
      <c r="E668" s="235" t="s">
        <v>19</v>
      </c>
      <c r="F668" s="236" t="s">
        <v>622</v>
      </c>
      <c r="G668" s="234"/>
      <c r="H668" s="237">
        <v>66.872</v>
      </c>
      <c r="I668" s="238"/>
      <c r="J668" s="234"/>
      <c r="K668" s="234"/>
      <c r="L668" s="239"/>
      <c r="M668" s="240"/>
      <c r="N668" s="241"/>
      <c r="O668" s="241"/>
      <c r="P668" s="241"/>
      <c r="Q668" s="241"/>
      <c r="R668" s="241"/>
      <c r="S668" s="241"/>
      <c r="T668" s="242"/>
      <c r="AT668" s="243" t="s">
        <v>134</v>
      </c>
      <c r="AU668" s="243" t="s">
        <v>86</v>
      </c>
      <c r="AV668" s="13" t="s">
        <v>86</v>
      </c>
      <c r="AW668" s="13" t="s">
        <v>37</v>
      </c>
      <c r="AX668" s="13" t="s">
        <v>76</v>
      </c>
      <c r="AY668" s="243" t="s">
        <v>124</v>
      </c>
    </row>
    <row r="669" s="13" customFormat="1">
      <c r="B669" s="233"/>
      <c r="C669" s="234"/>
      <c r="D669" s="220" t="s">
        <v>134</v>
      </c>
      <c r="E669" s="235" t="s">
        <v>19</v>
      </c>
      <c r="F669" s="236" t="s">
        <v>623</v>
      </c>
      <c r="G669" s="234"/>
      <c r="H669" s="237">
        <v>-11.6</v>
      </c>
      <c r="I669" s="238"/>
      <c r="J669" s="234"/>
      <c r="K669" s="234"/>
      <c r="L669" s="239"/>
      <c r="M669" s="240"/>
      <c r="N669" s="241"/>
      <c r="O669" s="241"/>
      <c r="P669" s="241"/>
      <c r="Q669" s="241"/>
      <c r="R669" s="241"/>
      <c r="S669" s="241"/>
      <c r="T669" s="242"/>
      <c r="AT669" s="243" t="s">
        <v>134</v>
      </c>
      <c r="AU669" s="243" t="s">
        <v>86</v>
      </c>
      <c r="AV669" s="13" t="s">
        <v>86</v>
      </c>
      <c r="AW669" s="13" t="s">
        <v>37</v>
      </c>
      <c r="AX669" s="13" t="s">
        <v>76</v>
      </c>
      <c r="AY669" s="243" t="s">
        <v>124</v>
      </c>
    </row>
    <row r="670" s="13" customFormat="1">
      <c r="B670" s="233"/>
      <c r="C670" s="234"/>
      <c r="D670" s="220" t="s">
        <v>134</v>
      </c>
      <c r="E670" s="235" t="s">
        <v>19</v>
      </c>
      <c r="F670" s="236" t="s">
        <v>624</v>
      </c>
      <c r="G670" s="234"/>
      <c r="H670" s="237">
        <v>6.5220000000000002</v>
      </c>
      <c r="I670" s="238"/>
      <c r="J670" s="234"/>
      <c r="K670" s="234"/>
      <c r="L670" s="239"/>
      <c r="M670" s="240"/>
      <c r="N670" s="241"/>
      <c r="O670" s="241"/>
      <c r="P670" s="241"/>
      <c r="Q670" s="241"/>
      <c r="R670" s="241"/>
      <c r="S670" s="241"/>
      <c r="T670" s="242"/>
      <c r="AT670" s="243" t="s">
        <v>134</v>
      </c>
      <c r="AU670" s="243" t="s">
        <v>86</v>
      </c>
      <c r="AV670" s="13" t="s">
        <v>86</v>
      </c>
      <c r="AW670" s="13" t="s">
        <v>37</v>
      </c>
      <c r="AX670" s="13" t="s">
        <v>76</v>
      </c>
      <c r="AY670" s="243" t="s">
        <v>124</v>
      </c>
    </row>
    <row r="671" s="12" customFormat="1">
      <c r="B671" s="223"/>
      <c r="C671" s="224"/>
      <c r="D671" s="220" t="s">
        <v>134</v>
      </c>
      <c r="E671" s="225" t="s">
        <v>19</v>
      </c>
      <c r="F671" s="226" t="s">
        <v>143</v>
      </c>
      <c r="G671" s="224"/>
      <c r="H671" s="225" t="s">
        <v>19</v>
      </c>
      <c r="I671" s="227"/>
      <c r="J671" s="224"/>
      <c r="K671" s="224"/>
      <c r="L671" s="228"/>
      <c r="M671" s="229"/>
      <c r="N671" s="230"/>
      <c r="O671" s="230"/>
      <c r="P671" s="230"/>
      <c r="Q671" s="230"/>
      <c r="R671" s="230"/>
      <c r="S671" s="230"/>
      <c r="T671" s="231"/>
      <c r="AT671" s="232" t="s">
        <v>134</v>
      </c>
      <c r="AU671" s="232" t="s">
        <v>86</v>
      </c>
      <c r="AV671" s="12" t="s">
        <v>84</v>
      </c>
      <c r="AW671" s="12" t="s">
        <v>37</v>
      </c>
      <c r="AX671" s="12" t="s">
        <v>76</v>
      </c>
      <c r="AY671" s="232" t="s">
        <v>124</v>
      </c>
    </row>
    <row r="672" s="13" customFormat="1">
      <c r="B672" s="233"/>
      <c r="C672" s="234"/>
      <c r="D672" s="220" t="s">
        <v>134</v>
      </c>
      <c r="E672" s="235" t="s">
        <v>19</v>
      </c>
      <c r="F672" s="236" t="s">
        <v>529</v>
      </c>
      <c r="G672" s="234"/>
      <c r="H672" s="237">
        <v>3.012</v>
      </c>
      <c r="I672" s="238"/>
      <c r="J672" s="234"/>
      <c r="K672" s="234"/>
      <c r="L672" s="239"/>
      <c r="M672" s="240"/>
      <c r="N672" s="241"/>
      <c r="O672" s="241"/>
      <c r="P672" s="241"/>
      <c r="Q672" s="241"/>
      <c r="R672" s="241"/>
      <c r="S672" s="241"/>
      <c r="T672" s="242"/>
      <c r="AT672" s="243" t="s">
        <v>134</v>
      </c>
      <c r="AU672" s="243" t="s">
        <v>86</v>
      </c>
      <c r="AV672" s="13" t="s">
        <v>86</v>
      </c>
      <c r="AW672" s="13" t="s">
        <v>37</v>
      </c>
      <c r="AX672" s="13" t="s">
        <v>76</v>
      </c>
      <c r="AY672" s="243" t="s">
        <v>124</v>
      </c>
    </row>
    <row r="673" s="13" customFormat="1">
      <c r="B673" s="233"/>
      <c r="C673" s="234"/>
      <c r="D673" s="220" t="s">
        <v>134</v>
      </c>
      <c r="E673" s="235" t="s">
        <v>19</v>
      </c>
      <c r="F673" s="236" t="s">
        <v>625</v>
      </c>
      <c r="G673" s="234"/>
      <c r="H673" s="237">
        <v>15.355</v>
      </c>
      <c r="I673" s="238"/>
      <c r="J673" s="234"/>
      <c r="K673" s="234"/>
      <c r="L673" s="239"/>
      <c r="M673" s="240"/>
      <c r="N673" s="241"/>
      <c r="O673" s="241"/>
      <c r="P673" s="241"/>
      <c r="Q673" s="241"/>
      <c r="R673" s="241"/>
      <c r="S673" s="241"/>
      <c r="T673" s="242"/>
      <c r="AT673" s="243" t="s">
        <v>134</v>
      </c>
      <c r="AU673" s="243" t="s">
        <v>86</v>
      </c>
      <c r="AV673" s="13" t="s">
        <v>86</v>
      </c>
      <c r="AW673" s="13" t="s">
        <v>37</v>
      </c>
      <c r="AX673" s="13" t="s">
        <v>76</v>
      </c>
      <c r="AY673" s="243" t="s">
        <v>124</v>
      </c>
    </row>
    <row r="674" s="12" customFormat="1">
      <c r="B674" s="223"/>
      <c r="C674" s="224"/>
      <c r="D674" s="220" t="s">
        <v>134</v>
      </c>
      <c r="E674" s="225" t="s">
        <v>19</v>
      </c>
      <c r="F674" s="226" t="s">
        <v>146</v>
      </c>
      <c r="G674" s="224"/>
      <c r="H674" s="225" t="s">
        <v>19</v>
      </c>
      <c r="I674" s="227"/>
      <c r="J674" s="224"/>
      <c r="K674" s="224"/>
      <c r="L674" s="228"/>
      <c r="M674" s="229"/>
      <c r="N674" s="230"/>
      <c r="O674" s="230"/>
      <c r="P674" s="230"/>
      <c r="Q674" s="230"/>
      <c r="R674" s="230"/>
      <c r="S674" s="230"/>
      <c r="T674" s="231"/>
      <c r="AT674" s="232" t="s">
        <v>134</v>
      </c>
      <c r="AU674" s="232" t="s">
        <v>86</v>
      </c>
      <c r="AV674" s="12" t="s">
        <v>84</v>
      </c>
      <c r="AW674" s="12" t="s">
        <v>37</v>
      </c>
      <c r="AX674" s="12" t="s">
        <v>76</v>
      </c>
      <c r="AY674" s="232" t="s">
        <v>124</v>
      </c>
    </row>
    <row r="675" s="13" customFormat="1">
      <c r="B675" s="233"/>
      <c r="C675" s="234"/>
      <c r="D675" s="220" t="s">
        <v>134</v>
      </c>
      <c r="E675" s="235" t="s">
        <v>19</v>
      </c>
      <c r="F675" s="236" t="s">
        <v>533</v>
      </c>
      <c r="G675" s="234"/>
      <c r="H675" s="237">
        <v>7.2300000000000004</v>
      </c>
      <c r="I675" s="238"/>
      <c r="J675" s="234"/>
      <c r="K675" s="234"/>
      <c r="L675" s="239"/>
      <c r="M675" s="240"/>
      <c r="N675" s="241"/>
      <c r="O675" s="241"/>
      <c r="P675" s="241"/>
      <c r="Q675" s="241"/>
      <c r="R675" s="241"/>
      <c r="S675" s="241"/>
      <c r="T675" s="242"/>
      <c r="AT675" s="243" t="s">
        <v>134</v>
      </c>
      <c r="AU675" s="243" t="s">
        <v>86</v>
      </c>
      <c r="AV675" s="13" t="s">
        <v>86</v>
      </c>
      <c r="AW675" s="13" t="s">
        <v>37</v>
      </c>
      <c r="AX675" s="13" t="s">
        <v>76</v>
      </c>
      <c r="AY675" s="243" t="s">
        <v>124</v>
      </c>
    </row>
    <row r="676" s="13" customFormat="1">
      <c r="B676" s="233"/>
      <c r="C676" s="234"/>
      <c r="D676" s="220" t="s">
        <v>134</v>
      </c>
      <c r="E676" s="235" t="s">
        <v>19</v>
      </c>
      <c r="F676" s="236" t="s">
        <v>626</v>
      </c>
      <c r="G676" s="234"/>
      <c r="H676" s="237">
        <v>24.25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AT676" s="243" t="s">
        <v>134</v>
      </c>
      <c r="AU676" s="243" t="s">
        <v>86</v>
      </c>
      <c r="AV676" s="13" t="s">
        <v>86</v>
      </c>
      <c r="AW676" s="13" t="s">
        <v>37</v>
      </c>
      <c r="AX676" s="13" t="s">
        <v>76</v>
      </c>
      <c r="AY676" s="243" t="s">
        <v>124</v>
      </c>
    </row>
    <row r="677" s="13" customFormat="1">
      <c r="B677" s="233"/>
      <c r="C677" s="234"/>
      <c r="D677" s="220" t="s">
        <v>134</v>
      </c>
      <c r="E677" s="235" t="s">
        <v>19</v>
      </c>
      <c r="F677" s="236" t="s">
        <v>627</v>
      </c>
      <c r="G677" s="234"/>
      <c r="H677" s="237">
        <v>-6.9029999999999996</v>
      </c>
      <c r="I677" s="238"/>
      <c r="J677" s="234"/>
      <c r="K677" s="234"/>
      <c r="L677" s="239"/>
      <c r="M677" s="240"/>
      <c r="N677" s="241"/>
      <c r="O677" s="241"/>
      <c r="P677" s="241"/>
      <c r="Q677" s="241"/>
      <c r="R677" s="241"/>
      <c r="S677" s="241"/>
      <c r="T677" s="242"/>
      <c r="AT677" s="243" t="s">
        <v>134</v>
      </c>
      <c r="AU677" s="243" t="s">
        <v>86</v>
      </c>
      <c r="AV677" s="13" t="s">
        <v>86</v>
      </c>
      <c r="AW677" s="13" t="s">
        <v>37</v>
      </c>
      <c r="AX677" s="13" t="s">
        <v>76</v>
      </c>
      <c r="AY677" s="243" t="s">
        <v>124</v>
      </c>
    </row>
    <row r="678" s="12" customFormat="1">
      <c r="B678" s="223"/>
      <c r="C678" s="224"/>
      <c r="D678" s="220" t="s">
        <v>134</v>
      </c>
      <c r="E678" s="225" t="s">
        <v>19</v>
      </c>
      <c r="F678" s="226" t="s">
        <v>148</v>
      </c>
      <c r="G678" s="224"/>
      <c r="H678" s="225" t="s">
        <v>19</v>
      </c>
      <c r="I678" s="227"/>
      <c r="J678" s="224"/>
      <c r="K678" s="224"/>
      <c r="L678" s="228"/>
      <c r="M678" s="229"/>
      <c r="N678" s="230"/>
      <c r="O678" s="230"/>
      <c r="P678" s="230"/>
      <c r="Q678" s="230"/>
      <c r="R678" s="230"/>
      <c r="S678" s="230"/>
      <c r="T678" s="231"/>
      <c r="AT678" s="232" t="s">
        <v>134</v>
      </c>
      <c r="AU678" s="232" t="s">
        <v>86</v>
      </c>
      <c r="AV678" s="12" t="s">
        <v>84</v>
      </c>
      <c r="AW678" s="12" t="s">
        <v>37</v>
      </c>
      <c r="AX678" s="12" t="s">
        <v>76</v>
      </c>
      <c r="AY678" s="232" t="s">
        <v>124</v>
      </c>
    </row>
    <row r="679" s="13" customFormat="1">
      <c r="B679" s="233"/>
      <c r="C679" s="234"/>
      <c r="D679" s="220" t="s">
        <v>134</v>
      </c>
      <c r="E679" s="235" t="s">
        <v>19</v>
      </c>
      <c r="F679" s="236" t="s">
        <v>535</v>
      </c>
      <c r="G679" s="234"/>
      <c r="H679" s="237">
        <v>6.9299999999999997</v>
      </c>
      <c r="I679" s="238"/>
      <c r="J679" s="234"/>
      <c r="K679" s="234"/>
      <c r="L679" s="239"/>
      <c r="M679" s="240"/>
      <c r="N679" s="241"/>
      <c r="O679" s="241"/>
      <c r="P679" s="241"/>
      <c r="Q679" s="241"/>
      <c r="R679" s="241"/>
      <c r="S679" s="241"/>
      <c r="T679" s="242"/>
      <c r="AT679" s="243" t="s">
        <v>134</v>
      </c>
      <c r="AU679" s="243" t="s">
        <v>86</v>
      </c>
      <c r="AV679" s="13" t="s">
        <v>86</v>
      </c>
      <c r="AW679" s="13" t="s">
        <v>37</v>
      </c>
      <c r="AX679" s="13" t="s">
        <v>76</v>
      </c>
      <c r="AY679" s="243" t="s">
        <v>124</v>
      </c>
    </row>
    <row r="680" s="13" customFormat="1">
      <c r="B680" s="233"/>
      <c r="C680" s="234"/>
      <c r="D680" s="220" t="s">
        <v>134</v>
      </c>
      <c r="E680" s="235" t="s">
        <v>19</v>
      </c>
      <c r="F680" s="236" t="s">
        <v>628</v>
      </c>
      <c r="G680" s="234"/>
      <c r="H680" s="237">
        <v>23.004999999999999</v>
      </c>
      <c r="I680" s="238"/>
      <c r="J680" s="234"/>
      <c r="K680" s="234"/>
      <c r="L680" s="239"/>
      <c r="M680" s="240"/>
      <c r="N680" s="241"/>
      <c r="O680" s="241"/>
      <c r="P680" s="241"/>
      <c r="Q680" s="241"/>
      <c r="R680" s="241"/>
      <c r="S680" s="241"/>
      <c r="T680" s="242"/>
      <c r="AT680" s="243" t="s">
        <v>134</v>
      </c>
      <c r="AU680" s="243" t="s">
        <v>86</v>
      </c>
      <c r="AV680" s="13" t="s">
        <v>86</v>
      </c>
      <c r="AW680" s="13" t="s">
        <v>37</v>
      </c>
      <c r="AX680" s="13" t="s">
        <v>76</v>
      </c>
      <c r="AY680" s="243" t="s">
        <v>124</v>
      </c>
    </row>
    <row r="681" s="13" customFormat="1">
      <c r="B681" s="233"/>
      <c r="C681" s="234"/>
      <c r="D681" s="220" t="s">
        <v>134</v>
      </c>
      <c r="E681" s="235" t="s">
        <v>19</v>
      </c>
      <c r="F681" s="236" t="s">
        <v>629</v>
      </c>
      <c r="G681" s="234"/>
      <c r="H681" s="237">
        <v>-3.7749999999999999</v>
      </c>
      <c r="I681" s="238"/>
      <c r="J681" s="234"/>
      <c r="K681" s="234"/>
      <c r="L681" s="239"/>
      <c r="M681" s="240"/>
      <c r="N681" s="241"/>
      <c r="O681" s="241"/>
      <c r="P681" s="241"/>
      <c r="Q681" s="241"/>
      <c r="R681" s="241"/>
      <c r="S681" s="241"/>
      <c r="T681" s="242"/>
      <c r="AT681" s="243" t="s">
        <v>134</v>
      </c>
      <c r="AU681" s="243" t="s">
        <v>86</v>
      </c>
      <c r="AV681" s="13" t="s">
        <v>86</v>
      </c>
      <c r="AW681" s="13" t="s">
        <v>37</v>
      </c>
      <c r="AX681" s="13" t="s">
        <v>76</v>
      </c>
      <c r="AY681" s="243" t="s">
        <v>124</v>
      </c>
    </row>
    <row r="682" s="13" customFormat="1">
      <c r="B682" s="233"/>
      <c r="C682" s="234"/>
      <c r="D682" s="220" t="s">
        <v>134</v>
      </c>
      <c r="E682" s="235" t="s">
        <v>19</v>
      </c>
      <c r="F682" s="236" t="s">
        <v>539</v>
      </c>
      <c r="G682" s="234"/>
      <c r="H682" s="237">
        <v>0.81000000000000005</v>
      </c>
      <c r="I682" s="238"/>
      <c r="J682" s="234"/>
      <c r="K682" s="234"/>
      <c r="L682" s="239"/>
      <c r="M682" s="240"/>
      <c r="N682" s="241"/>
      <c r="O682" s="241"/>
      <c r="P682" s="241"/>
      <c r="Q682" s="241"/>
      <c r="R682" s="241"/>
      <c r="S682" s="241"/>
      <c r="T682" s="242"/>
      <c r="AT682" s="243" t="s">
        <v>134</v>
      </c>
      <c r="AU682" s="243" t="s">
        <v>86</v>
      </c>
      <c r="AV682" s="13" t="s">
        <v>86</v>
      </c>
      <c r="AW682" s="13" t="s">
        <v>37</v>
      </c>
      <c r="AX682" s="13" t="s">
        <v>76</v>
      </c>
      <c r="AY682" s="243" t="s">
        <v>124</v>
      </c>
    </row>
    <row r="683" s="12" customFormat="1">
      <c r="B683" s="223"/>
      <c r="C683" s="224"/>
      <c r="D683" s="220" t="s">
        <v>134</v>
      </c>
      <c r="E683" s="225" t="s">
        <v>19</v>
      </c>
      <c r="F683" s="226" t="s">
        <v>150</v>
      </c>
      <c r="G683" s="224"/>
      <c r="H683" s="225" t="s">
        <v>19</v>
      </c>
      <c r="I683" s="227"/>
      <c r="J683" s="224"/>
      <c r="K683" s="224"/>
      <c r="L683" s="228"/>
      <c r="M683" s="229"/>
      <c r="N683" s="230"/>
      <c r="O683" s="230"/>
      <c r="P683" s="230"/>
      <c r="Q683" s="230"/>
      <c r="R683" s="230"/>
      <c r="S683" s="230"/>
      <c r="T683" s="231"/>
      <c r="AT683" s="232" t="s">
        <v>134</v>
      </c>
      <c r="AU683" s="232" t="s">
        <v>86</v>
      </c>
      <c r="AV683" s="12" t="s">
        <v>84</v>
      </c>
      <c r="AW683" s="12" t="s">
        <v>37</v>
      </c>
      <c r="AX683" s="12" t="s">
        <v>76</v>
      </c>
      <c r="AY683" s="232" t="s">
        <v>124</v>
      </c>
    </row>
    <row r="684" s="13" customFormat="1">
      <c r="B684" s="233"/>
      <c r="C684" s="234"/>
      <c r="D684" s="220" t="s">
        <v>134</v>
      </c>
      <c r="E684" s="235" t="s">
        <v>19</v>
      </c>
      <c r="F684" s="236" t="s">
        <v>630</v>
      </c>
      <c r="G684" s="234"/>
      <c r="H684" s="237">
        <v>17.760000000000002</v>
      </c>
      <c r="I684" s="238"/>
      <c r="J684" s="234"/>
      <c r="K684" s="234"/>
      <c r="L684" s="239"/>
      <c r="M684" s="240"/>
      <c r="N684" s="241"/>
      <c r="O684" s="241"/>
      <c r="P684" s="241"/>
      <c r="Q684" s="241"/>
      <c r="R684" s="241"/>
      <c r="S684" s="241"/>
      <c r="T684" s="242"/>
      <c r="AT684" s="243" t="s">
        <v>134</v>
      </c>
      <c r="AU684" s="243" t="s">
        <v>86</v>
      </c>
      <c r="AV684" s="13" t="s">
        <v>86</v>
      </c>
      <c r="AW684" s="13" t="s">
        <v>37</v>
      </c>
      <c r="AX684" s="13" t="s">
        <v>76</v>
      </c>
      <c r="AY684" s="243" t="s">
        <v>124</v>
      </c>
    </row>
    <row r="685" s="13" customFormat="1">
      <c r="B685" s="233"/>
      <c r="C685" s="234"/>
      <c r="D685" s="220" t="s">
        <v>134</v>
      </c>
      <c r="E685" s="235" t="s">
        <v>19</v>
      </c>
      <c r="F685" s="236" t="s">
        <v>631</v>
      </c>
      <c r="G685" s="234"/>
      <c r="H685" s="237">
        <v>36.549999999999997</v>
      </c>
      <c r="I685" s="238"/>
      <c r="J685" s="234"/>
      <c r="K685" s="234"/>
      <c r="L685" s="239"/>
      <c r="M685" s="240"/>
      <c r="N685" s="241"/>
      <c r="O685" s="241"/>
      <c r="P685" s="241"/>
      <c r="Q685" s="241"/>
      <c r="R685" s="241"/>
      <c r="S685" s="241"/>
      <c r="T685" s="242"/>
      <c r="AT685" s="243" t="s">
        <v>134</v>
      </c>
      <c r="AU685" s="243" t="s">
        <v>86</v>
      </c>
      <c r="AV685" s="13" t="s">
        <v>86</v>
      </c>
      <c r="AW685" s="13" t="s">
        <v>37</v>
      </c>
      <c r="AX685" s="13" t="s">
        <v>76</v>
      </c>
      <c r="AY685" s="243" t="s">
        <v>124</v>
      </c>
    </row>
    <row r="686" s="13" customFormat="1">
      <c r="B686" s="233"/>
      <c r="C686" s="234"/>
      <c r="D686" s="220" t="s">
        <v>134</v>
      </c>
      <c r="E686" s="235" t="s">
        <v>19</v>
      </c>
      <c r="F686" s="236" t="s">
        <v>632</v>
      </c>
      <c r="G686" s="234"/>
      <c r="H686" s="237">
        <v>-2.1280000000000001</v>
      </c>
      <c r="I686" s="238"/>
      <c r="J686" s="234"/>
      <c r="K686" s="234"/>
      <c r="L686" s="239"/>
      <c r="M686" s="240"/>
      <c r="N686" s="241"/>
      <c r="O686" s="241"/>
      <c r="P686" s="241"/>
      <c r="Q686" s="241"/>
      <c r="R686" s="241"/>
      <c r="S686" s="241"/>
      <c r="T686" s="242"/>
      <c r="AT686" s="243" t="s">
        <v>134</v>
      </c>
      <c r="AU686" s="243" t="s">
        <v>86</v>
      </c>
      <c r="AV686" s="13" t="s">
        <v>86</v>
      </c>
      <c r="AW686" s="13" t="s">
        <v>37</v>
      </c>
      <c r="AX686" s="13" t="s">
        <v>76</v>
      </c>
      <c r="AY686" s="243" t="s">
        <v>124</v>
      </c>
    </row>
    <row r="687" s="13" customFormat="1">
      <c r="B687" s="233"/>
      <c r="C687" s="234"/>
      <c r="D687" s="220" t="s">
        <v>134</v>
      </c>
      <c r="E687" s="235" t="s">
        <v>19</v>
      </c>
      <c r="F687" s="236" t="s">
        <v>633</v>
      </c>
      <c r="G687" s="234"/>
      <c r="H687" s="237">
        <v>3.0329999999999999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AT687" s="243" t="s">
        <v>134</v>
      </c>
      <c r="AU687" s="243" t="s">
        <v>86</v>
      </c>
      <c r="AV687" s="13" t="s">
        <v>86</v>
      </c>
      <c r="AW687" s="13" t="s">
        <v>37</v>
      </c>
      <c r="AX687" s="13" t="s">
        <v>76</v>
      </c>
      <c r="AY687" s="243" t="s">
        <v>124</v>
      </c>
    </row>
    <row r="688" s="12" customFormat="1">
      <c r="B688" s="223"/>
      <c r="C688" s="224"/>
      <c r="D688" s="220" t="s">
        <v>134</v>
      </c>
      <c r="E688" s="225" t="s">
        <v>19</v>
      </c>
      <c r="F688" s="226" t="s">
        <v>295</v>
      </c>
      <c r="G688" s="224"/>
      <c r="H688" s="225" t="s">
        <v>19</v>
      </c>
      <c r="I688" s="227"/>
      <c r="J688" s="224"/>
      <c r="K688" s="224"/>
      <c r="L688" s="228"/>
      <c r="M688" s="229"/>
      <c r="N688" s="230"/>
      <c r="O688" s="230"/>
      <c r="P688" s="230"/>
      <c r="Q688" s="230"/>
      <c r="R688" s="230"/>
      <c r="S688" s="230"/>
      <c r="T688" s="231"/>
      <c r="AT688" s="232" t="s">
        <v>134</v>
      </c>
      <c r="AU688" s="232" t="s">
        <v>86</v>
      </c>
      <c r="AV688" s="12" t="s">
        <v>84</v>
      </c>
      <c r="AW688" s="12" t="s">
        <v>37</v>
      </c>
      <c r="AX688" s="12" t="s">
        <v>76</v>
      </c>
      <c r="AY688" s="232" t="s">
        <v>124</v>
      </c>
    </row>
    <row r="689" s="13" customFormat="1">
      <c r="B689" s="233"/>
      <c r="C689" s="234"/>
      <c r="D689" s="220" t="s">
        <v>134</v>
      </c>
      <c r="E689" s="235" t="s">
        <v>19</v>
      </c>
      <c r="F689" s="236" t="s">
        <v>545</v>
      </c>
      <c r="G689" s="234"/>
      <c r="H689" s="237">
        <v>6.2999999999999998</v>
      </c>
      <c r="I689" s="238"/>
      <c r="J689" s="234"/>
      <c r="K689" s="234"/>
      <c r="L689" s="239"/>
      <c r="M689" s="240"/>
      <c r="N689" s="241"/>
      <c r="O689" s="241"/>
      <c r="P689" s="241"/>
      <c r="Q689" s="241"/>
      <c r="R689" s="241"/>
      <c r="S689" s="241"/>
      <c r="T689" s="242"/>
      <c r="AT689" s="243" t="s">
        <v>134</v>
      </c>
      <c r="AU689" s="243" t="s">
        <v>86</v>
      </c>
      <c r="AV689" s="13" t="s">
        <v>86</v>
      </c>
      <c r="AW689" s="13" t="s">
        <v>37</v>
      </c>
      <c r="AX689" s="13" t="s">
        <v>76</v>
      </c>
      <c r="AY689" s="243" t="s">
        <v>124</v>
      </c>
    </row>
    <row r="690" s="13" customFormat="1">
      <c r="B690" s="233"/>
      <c r="C690" s="234"/>
      <c r="D690" s="220" t="s">
        <v>134</v>
      </c>
      <c r="E690" s="235" t="s">
        <v>19</v>
      </c>
      <c r="F690" s="236" t="s">
        <v>634</v>
      </c>
      <c r="G690" s="234"/>
      <c r="H690" s="237">
        <v>30.940000000000001</v>
      </c>
      <c r="I690" s="238"/>
      <c r="J690" s="234"/>
      <c r="K690" s="234"/>
      <c r="L690" s="239"/>
      <c r="M690" s="240"/>
      <c r="N690" s="241"/>
      <c r="O690" s="241"/>
      <c r="P690" s="241"/>
      <c r="Q690" s="241"/>
      <c r="R690" s="241"/>
      <c r="S690" s="241"/>
      <c r="T690" s="242"/>
      <c r="AT690" s="243" t="s">
        <v>134</v>
      </c>
      <c r="AU690" s="243" t="s">
        <v>86</v>
      </c>
      <c r="AV690" s="13" t="s">
        <v>86</v>
      </c>
      <c r="AW690" s="13" t="s">
        <v>37</v>
      </c>
      <c r="AX690" s="13" t="s">
        <v>76</v>
      </c>
      <c r="AY690" s="243" t="s">
        <v>124</v>
      </c>
    </row>
    <row r="691" s="13" customFormat="1">
      <c r="B691" s="233"/>
      <c r="C691" s="234"/>
      <c r="D691" s="220" t="s">
        <v>134</v>
      </c>
      <c r="E691" s="235" t="s">
        <v>19</v>
      </c>
      <c r="F691" s="236" t="s">
        <v>635</v>
      </c>
      <c r="G691" s="234"/>
      <c r="H691" s="237">
        <v>-1.6000000000000001</v>
      </c>
      <c r="I691" s="238"/>
      <c r="J691" s="234"/>
      <c r="K691" s="234"/>
      <c r="L691" s="239"/>
      <c r="M691" s="240"/>
      <c r="N691" s="241"/>
      <c r="O691" s="241"/>
      <c r="P691" s="241"/>
      <c r="Q691" s="241"/>
      <c r="R691" s="241"/>
      <c r="S691" s="241"/>
      <c r="T691" s="242"/>
      <c r="AT691" s="243" t="s">
        <v>134</v>
      </c>
      <c r="AU691" s="243" t="s">
        <v>86</v>
      </c>
      <c r="AV691" s="13" t="s">
        <v>86</v>
      </c>
      <c r="AW691" s="13" t="s">
        <v>37</v>
      </c>
      <c r="AX691" s="13" t="s">
        <v>76</v>
      </c>
      <c r="AY691" s="243" t="s">
        <v>124</v>
      </c>
    </row>
    <row r="692" s="13" customFormat="1">
      <c r="B692" s="233"/>
      <c r="C692" s="234"/>
      <c r="D692" s="220" t="s">
        <v>134</v>
      </c>
      <c r="E692" s="235" t="s">
        <v>19</v>
      </c>
      <c r="F692" s="236" t="s">
        <v>636</v>
      </c>
      <c r="G692" s="234"/>
      <c r="H692" s="237">
        <v>-6.7199999999999998</v>
      </c>
      <c r="I692" s="238"/>
      <c r="J692" s="234"/>
      <c r="K692" s="234"/>
      <c r="L692" s="239"/>
      <c r="M692" s="240"/>
      <c r="N692" s="241"/>
      <c r="O692" s="241"/>
      <c r="P692" s="241"/>
      <c r="Q692" s="241"/>
      <c r="R692" s="241"/>
      <c r="S692" s="241"/>
      <c r="T692" s="242"/>
      <c r="AT692" s="243" t="s">
        <v>134</v>
      </c>
      <c r="AU692" s="243" t="s">
        <v>86</v>
      </c>
      <c r="AV692" s="13" t="s">
        <v>86</v>
      </c>
      <c r="AW692" s="13" t="s">
        <v>37</v>
      </c>
      <c r="AX692" s="13" t="s">
        <v>76</v>
      </c>
      <c r="AY692" s="243" t="s">
        <v>124</v>
      </c>
    </row>
    <row r="693" s="13" customFormat="1">
      <c r="B693" s="233"/>
      <c r="C693" s="234"/>
      <c r="D693" s="220" t="s">
        <v>134</v>
      </c>
      <c r="E693" s="235" t="s">
        <v>19</v>
      </c>
      <c r="F693" s="236" t="s">
        <v>637</v>
      </c>
      <c r="G693" s="234"/>
      <c r="H693" s="237">
        <v>-14.300000000000001</v>
      </c>
      <c r="I693" s="238"/>
      <c r="J693" s="234"/>
      <c r="K693" s="234"/>
      <c r="L693" s="239"/>
      <c r="M693" s="240"/>
      <c r="N693" s="241"/>
      <c r="O693" s="241"/>
      <c r="P693" s="241"/>
      <c r="Q693" s="241"/>
      <c r="R693" s="241"/>
      <c r="S693" s="241"/>
      <c r="T693" s="242"/>
      <c r="AT693" s="243" t="s">
        <v>134</v>
      </c>
      <c r="AU693" s="243" t="s">
        <v>86</v>
      </c>
      <c r="AV693" s="13" t="s">
        <v>86</v>
      </c>
      <c r="AW693" s="13" t="s">
        <v>37</v>
      </c>
      <c r="AX693" s="13" t="s">
        <v>76</v>
      </c>
      <c r="AY693" s="243" t="s">
        <v>124</v>
      </c>
    </row>
    <row r="694" s="13" customFormat="1">
      <c r="B694" s="233"/>
      <c r="C694" s="234"/>
      <c r="D694" s="220" t="s">
        <v>134</v>
      </c>
      <c r="E694" s="235" t="s">
        <v>19</v>
      </c>
      <c r="F694" s="236" t="s">
        <v>638</v>
      </c>
      <c r="G694" s="234"/>
      <c r="H694" s="237">
        <v>0.77300000000000002</v>
      </c>
      <c r="I694" s="238"/>
      <c r="J694" s="234"/>
      <c r="K694" s="234"/>
      <c r="L694" s="239"/>
      <c r="M694" s="240"/>
      <c r="N694" s="241"/>
      <c r="O694" s="241"/>
      <c r="P694" s="241"/>
      <c r="Q694" s="241"/>
      <c r="R694" s="241"/>
      <c r="S694" s="241"/>
      <c r="T694" s="242"/>
      <c r="AT694" s="243" t="s">
        <v>134</v>
      </c>
      <c r="AU694" s="243" t="s">
        <v>86</v>
      </c>
      <c r="AV694" s="13" t="s">
        <v>86</v>
      </c>
      <c r="AW694" s="13" t="s">
        <v>37</v>
      </c>
      <c r="AX694" s="13" t="s">
        <v>76</v>
      </c>
      <c r="AY694" s="243" t="s">
        <v>124</v>
      </c>
    </row>
    <row r="695" s="12" customFormat="1">
      <c r="B695" s="223"/>
      <c r="C695" s="224"/>
      <c r="D695" s="220" t="s">
        <v>134</v>
      </c>
      <c r="E695" s="225" t="s">
        <v>19</v>
      </c>
      <c r="F695" s="226" t="s">
        <v>550</v>
      </c>
      <c r="G695" s="224"/>
      <c r="H695" s="225" t="s">
        <v>19</v>
      </c>
      <c r="I695" s="227"/>
      <c r="J695" s="224"/>
      <c r="K695" s="224"/>
      <c r="L695" s="228"/>
      <c r="M695" s="229"/>
      <c r="N695" s="230"/>
      <c r="O695" s="230"/>
      <c r="P695" s="230"/>
      <c r="Q695" s="230"/>
      <c r="R695" s="230"/>
      <c r="S695" s="230"/>
      <c r="T695" s="231"/>
      <c r="AT695" s="232" t="s">
        <v>134</v>
      </c>
      <c r="AU695" s="232" t="s">
        <v>86</v>
      </c>
      <c r="AV695" s="12" t="s">
        <v>84</v>
      </c>
      <c r="AW695" s="12" t="s">
        <v>37</v>
      </c>
      <c r="AX695" s="12" t="s">
        <v>76</v>
      </c>
      <c r="AY695" s="232" t="s">
        <v>124</v>
      </c>
    </row>
    <row r="696" s="13" customFormat="1">
      <c r="B696" s="233"/>
      <c r="C696" s="234"/>
      <c r="D696" s="220" t="s">
        <v>134</v>
      </c>
      <c r="E696" s="235" t="s">
        <v>19</v>
      </c>
      <c r="F696" s="236" t="s">
        <v>551</v>
      </c>
      <c r="G696" s="234"/>
      <c r="H696" s="237">
        <v>4.875</v>
      </c>
      <c r="I696" s="238"/>
      <c r="J696" s="234"/>
      <c r="K696" s="234"/>
      <c r="L696" s="239"/>
      <c r="M696" s="240"/>
      <c r="N696" s="241"/>
      <c r="O696" s="241"/>
      <c r="P696" s="241"/>
      <c r="Q696" s="241"/>
      <c r="R696" s="241"/>
      <c r="S696" s="241"/>
      <c r="T696" s="242"/>
      <c r="AT696" s="243" t="s">
        <v>134</v>
      </c>
      <c r="AU696" s="243" t="s">
        <v>86</v>
      </c>
      <c r="AV696" s="13" t="s">
        <v>86</v>
      </c>
      <c r="AW696" s="13" t="s">
        <v>37</v>
      </c>
      <c r="AX696" s="13" t="s">
        <v>76</v>
      </c>
      <c r="AY696" s="243" t="s">
        <v>124</v>
      </c>
    </row>
    <row r="697" s="13" customFormat="1">
      <c r="B697" s="233"/>
      <c r="C697" s="234"/>
      <c r="D697" s="220" t="s">
        <v>134</v>
      </c>
      <c r="E697" s="235" t="s">
        <v>19</v>
      </c>
      <c r="F697" s="236" t="s">
        <v>552</v>
      </c>
      <c r="G697" s="234"/>
      <c r="H697" s="237">
        <v>5.3399999999999999</v>
      </c>
      <c r="I697" s="238"/>
      <c r="J697" s="234"/>
      <c r="K697" s="234"/>
      <c r="L697" s="239"/>
      <c r="M697" s="240"/>
      <c r="N697" s="241"/>
      <c r="O697" s="241"/>
      <c r="P697" s="241"/>
      <c r="Q697" s="241"/>
      <c r="R697" s="241"/>
      <c r="S697" s="241"/>
      <c r="T697" s="242"/>
      <c r="AT697" s="243" t="s">
        <v>134</v>
      </c>
      <c r="AU697" s="243" t="s">
        <v>86</v>
      </c>
      <c r="AV697" s="13" t="s">
        <v>86</v>
      </c>
      <c r="AW697" s="13" t="s">
        <v>37</v>
      </c>
      <c r="AX697" s="13" t="s">
        <v>76</v>
      </c>
      <c r="AY697" s="243" t="s">
        <v>124</v>
      </c>
    </row>
    <row r="698" s="12" customFormat="1">
      <c r="B698" s="223"/>
      <c r="C698" s="224"/>
      <c r="D698" s="220" t="s">
        <v>134</v>
      </c>
      <c r="E698" s="225" t="s">
        <v>19</v>
      </c>
      <c r="F698" s="226" t="s">
        <v>553</v>
      </c>
      <c r="G698" s="224"/>
      <c r="H698" s="225" t="s">
        <v>19</v>
      </c>
      <c r="I698" s="227"/>
      <c r="J698" s="224"/>
      <c r="K698" s="224"/>
      <c r="L698" s="228"/>
      <c r="M698" s="229"/>
      <c r="N698" s="230"/>
      <c r="O698" s="230"/>
      <c r="P698" s="230"/>
      <c r="Q698" s="230"/>
      <c r="R698" s="230"/>
      <c r="S698" s="230"/>
      <c r="T698" s="231"/>
      <c r="AT698" s="232" t="s">
        <v>134</v>
      </c>
      <c r="AU698" s="232" t="s">
        <v>86</v>
      </c>
      <c r="AV698" s="12" t="s">
        <v>84</v>
      </c>
      <c r="AW698" s="12" t="s">
        <v>37</v>
      </c>
      <c r="AX698" s="12" t="s">
        <v>76</v>
      </c>
      <c r="AY698" s="232" t="s">
        <v>124</v>
      </c>
    </row>
    <row r="699" s="13" customFormat="1">
      <c r="B699" s="233"/>
      <c r="C699" s="234"/>
      <c r="D699" s="220" t="s">
        <v>134</v>
      </c>
      <c r="E699" s="235" t="s">
        <v>19</v>
      </c>
      <c r="F699" s="236" t="s">
        <v>554</v>
      </c>
      <c r="G699" s="234"/>
      <c r="H699" s="237">
        <v>1.44</v>
      </c>
      <c r="I699" s="238"/>
      <c r="J699" s="234"/>
      <c r="K699" s="234"/>
      <c r="L699" s="239"/>
      <c r="M699" s="240"/>
      <c r="N699" s="241"/>
      <c r="O699" s="241"/>
      <c r="P699" s="241"/>
      <c r="Q699" s="241"/>
      <c r="R699" s="241"/>
      <c r="S699" s="241"/>
      <c r="T699" s="242"/>
      <c r="AT699" s="243" t="s">
        <v>134</v>
      </c>
      <c r="AU699" s="243" t="s">
        <v>86</v>
      </c>
      <c r="AV699" s="13" t="s">
        <v>86</v>
      </c>
      <c r="AW699" s="13" t="s">
        <v>37</v>
      </c>
      <c r="AX699" s="13" t="s">
        <v>76</v>
      </c>
      <c r="AY699" s="243" t="s">
        <v>124</v>
      </c>
    </row>
    <row r="700" s="13" customFormat="1">
      <c r="B700" s="233"/>
      <c r="C700" s="234"/>
      <c r="D700" s="220" t="s">
        <v>134</v>
      </c>
      <c r="E700" s="235" t="s">
        <v>19</v>
      </c>
      <c r="F700" s="236" t="s">
        <v>555</v>
      </c>
      <c r="G700" s="234"/>
      <c r="H700" s="237">
        <v>2.5800000000000001</v>
      </c>
      <c r="I700" s="238"/>
      <c r="J700" s="234"/>
      <c r="K700" s="234"/>
      <c r="L700" s="239"/>
      <c r="M700" s="240"/>
      <c r="N700" s="241"/>
      <c r="O700" s="241"/>
      <c r="P700" s="241"/>
      <c r="Q700" s="241"/>
      <c r="R700" s="241"/>
      <c r="S700" s="241"/>
      <c r="T700" s="242"/>
      <c r="AT700" s="243" t="s">
        <v>134</v>
      </c>
      <c r="AU700" s="243" t="s">
        <v>86</v>
      </c>
      <c r="AV700" s="13" t="s">
        <v>86</v>
      </c>
      <c r="AW700" s="13" t="s">
        <v>37</v>
      </c>
      <c r="AX700" s="13" t="s">
        <v>76</v>
      </c>
      <c r="AY700" s="243" t="s">
        <v>124</v>
      </c>
    </row>
    <row r="701" s="13" customFormat="1">
      <c r="B701" s="233"/>
      <c r="C701" s="234"/>
      <c r="D701" s="220" t="s">
        <v>134</v>
      </c>
      <c r="E701" s="235" t="s">
        <v>19</v>
      </c>
      <c r="F701" s="236" t="s">
        <v>556</v>
      </c>
      <c r="G701" s="234"/>
      <c r="H701" s="237">
        <v>2.375</v>
      </c>
      <c r="I701" s="238"/>
      <c r="J701" s="234"/>
      <c r="K701" s="234"/>
      <c r="L701" s="239"/>
      <c r="M701" s="240"/>
      <c r="N701" s="241"/>
      <c r="O701" s="241"/>
      <c r="P701" s="241"/>
      <c r="Q701" s="241"/>
      <c r="R701" s="241"/>
      <c r="S701" s="241"/>
      <c r="T701" s="242"/>
      <c r="AT701" s="243" t="s">
        <v>134</v>
      </c>
      <c r="AU701" s="243" t="s">
        <v>86</v>
      </c>
      <c r="AV701" s="13" t="s">
        <v>86</v>
      </c>
      <c r="AW701" s="13" t="s">
        <v>37</v>
      </c>
      <c r="AX701" s="13" t="s">
        <v>76</v>
      </c>
      <c r="AY701" s="243" t="s">
        <v>124</v>
      </c>
    </row>
    <row r="702" s="12" customFormat="1">
      <c r="B702" s="223"/>
      <c r="C702" s="224"/>
      <c r="D702" s="220" t="s">
        <v>134</v>
      </c>
      <c r="E702" s="225" t="s">
        <v>19</v>
      </c>
      <c r="F702" s="226" t="s">
        <v>153</v>
      </c>
      <c r="G702" s="224"/>
      <c r="H702" s="225" t="s">
        <v>19</v>
      </c>
      <c r="I702" s="227"/>
      <c r="J702" s="224"/>
      <c r="K702" s="224"/>
      <c r="L702" s="228"/>
      <c r="M702" s="229"/>
      <c r="N702" s="230"/>
      <c r="O702" s="230"/>
      <c r="P702" s="230"/>
      <c r="Q702" s="230"/>
      <c r="R702" s="230"/>
      <c r="S702" s="230"/>
      <c r="T702" s="231"/>
      <c r="AT702" s="232" t="s">
        <v>134</v>
      </c>
      <c r="AU702" s="232" t="s">
        <v>86</v>
      </c>
      <c r="AV702" s="12" t="s">
        <v>84</v>
      </c>
      <c r="AW702" s="12" t="s">
        <v>37</v>
      </c>
      <c r="AX702" s="12" t="s">
        <v>76</v>
      </c>
      <c r="AY702" s="232" t="s">
        <v>124</v>
      </c>
    </row>
    <row r="703" s="13" customFormat="1">
      <c r="B703" s="233"/>
      <c r="C703" s="234"/>
      <c r="D703" s="220" t="s">
        <v>134</v>
      </c>
      <c r="E703" s="235" t="s">
        <v>19</v>
      </c>
      <c r="F703" s="236" t="s">
        <v>557</v>
      </c>
      <c r="G703" s="234"/>
      <c r="H703" s="237">
        <v>2.3199999999999998</v>
      </c>
      <c r="I703" s="238"/>
      <c r="J703" s="234"/>
      <c r="K703" s="234"/>
      <c r="L703" s="239"/>
      <c r="M703" s="240"/>
      <c r="N703" s="241"/>
      <c r="O703" s="241"/>
      <c r="P703" s="241"/>
      <c r="Q703" s="241"/>
      <c r="R703" s="241"/>
      <c r="S703" s="241"/>
      <c r="T703" s="242"/>
      <c r="AT703" s="243" t="s">
        <v>134</v>
      </c>
      <c r="AU703" s="243" t="s">
        <v>86</v>
      </c>
      <c r="AV703" s="13" t="s">
        <v>86</v>
      </c>
      <c r="AW703" s="13" t="s">
        <v>37</v>
      </c>
      <c r="AX703" s="13" t="s">
        <v>76</v>
      </c>
      <c r="AY703" s="243" t="s">
        <v>124</v>
      </c>
    </row>
    <row r="704" s="13" customFormat="1">
      <c r="B704" s="233"/>
      <c r="C704" s="234"/>
      <c r="D704" s="220" t="s">
        <v>134</v>
      </c>
      <c r="E704" s="235" t="s">
        <v>19</v>
      </c>
      <c r="F704" s="236" t="s">
        <v>639</v>
      </c>
      <c r="G704" s="234"/>
      <c r="H704" s="237">
        <v>15.859999999999999</v>
      </c>
      <c r="I704" s="238"/>
      <c r="J704" s="234"/>
      <c r="K704" s="234"/>
      <c r="L704" s="239"/>
      <c r="M704" s="240"/>
      <c r="N704" s="241"/>
      <c r="O704" s="241"/>
      <c r="P704" s="241"/>
      <c r="Q704" s="241"/>
      <c r="R704" s="241"/>
      <c r="S704" s="241"/>
      <c r="T704" s="242"/>
      <c r="AT704" s="243" t="s">
        <v>134</v>
      </c>
      <c r="AU704" s="243" t="s">
        <v>86</v>
      </c>
      <c r="AV704" s="13" t="s">
        <v>86</v>
      </c>
      <c r="AW704" s="13" t="s">
        <v>37</v>
      </c>
      <c r="AX704" s="13" t="s">
        <v>76</v>
      </c>
      <c r="AY704" s="243" t="s">
        <v>124</v>
      </c>
    </row>
    <row r="705" s="13" customFormat="1">
      <c r="B705" s="233"/>
      <c r="C705" s="234"/>
      <c r="D705" s="220" t="s">
        <v>134</v>
      </c>
      <c r="E705" s="235" t="s">
        <v>19</v>
      </c>
      <c r="F705" s="236" t="s">
        <v>640</v>
      </c>
      <c r="G705" s="234"/>
      <c r="H705" s="237">
        <v>-4.1879999999999997</v>
      </c>
      <c r="I705" s="238"/>
      <c r="J705" s="234"/>
      <c r="K705" s="234"/>
      <c r="L705" s="239"/>
      <c r="M705" s="240"/>
      <c r="N705" s="241"/>
      <c r="O705" s="241"/>
      <c r="P705" s="241"/>
      <c r="Q705" s="241"/>
      <c r="R705" s="241"/>
      <c r="S705" s="241"/>
      <c r="T705" s="242"/>
      <c r="AT705" s="243" t="s">
        <v>134</v>
      </c>
      <c r="AU705" s="243" t="s">
        <v>86</v>
      </c>
      <c r="AV705" s="13" t="s">
        <v>86</v>
      </c>
      <c r="AW705" s="13" t="s">
        <v>37</v>
      </c>
      <c r="AX705" s="13" t="s">
        <v>76</v>
      </c>
      <c r="AY705" s="243" t="s">
        <v>124</v>
      </c>
    </row>
    <row r="706" s="13" customFormat="1">
      <c r="B706" s="233"/>
      <c r="C706" s="234"/>
      <c r="D706" s="220" t="s">
        <v>134</v>
      </c>
      <c r="E706" s="235" t="s">
        <v>19</v>
      </c>
      <c r="F706" s="236" t="s">
        <v>641</v>
      </c>
      <c r="G706" s="234"/>
      <c r="H706" s="237">
        <v>2.3849999999999998</v>
      </c>
      <c r="I706" s="238"/>
      <c r="J706" s="234"/>
      <c r="K706" s="234"/>
      <c r="L706" s="239"/>
      <c r="M706" s="240"/>
      <c r="N706" s="241"/>
      <c r="O706" s="241"/>
      <c r="P706" s="241"/>
      <c r="Q706" s="241"/>
      <c r="R706" s="241"/>
      <c r="S706" s="241"/>
      <c r="T706" s="242"/>
      <c r="AT706" s="243" t="s">
        <v>134</v>
      </c>
      <c r="AU706" s="243" t="s">
        <v>86</v>
      </c>
      <c r="AV706" s="13" t="s">
        <v>86</v>
      </c>
      <c r="AW706" s="13" t="s">
        <v>37</v>
      </c>
      <c r="AX706" s="13" t="s">
        <v>76</v>
      </c>
      <c r="AY706" s="243" t="s">
        <v>124</v>
      </c>
    </row>
    <row r="707" s="12" customFormat="1">
      <c r="B707" s="223"/>
      <c r="C707" s="224"/>
      <c r="D707" s="220" t="s">
        <v>134</v>
      </c>
      <c r="E707" s="225" t="s">
        <v>19</v>
      </c>
      <c r="F707" s="226" t="s">
        <v>155</v>
      </c>
      <c r="G707" s="224"/>
      <c r="H707" s="225" t="s">
        <v>19</v>
      </c>
      <c r="I707" s="227"/>
      <c r="J707" s="224"/>
      <c r="K707" s="224"/>
      <c r="L707" s="228"/>
      <c r="M707" s="229"/>
      <c r="N707" s="230"/>
      <c r="O707" s="230"/>
      <c r="P707" s="230"/>
      <c r="Q707" s="230"/>
      <c r="R707" s="230"/>
      <c r="S707" s="230"/>
      <c r="T707" s="231"/>
      <c r="AT707" s="232" t="s">
        <v>134</v>
      </c>
      <c r="AU707" s="232" t="s">
        <v>86</v>
      </c>
      <c r="AV707" s="12" t="s">
        <v>84</v>
      </c>
      <c r="AW707" s="12" t="s">
        <v>37</v>
      </c>
      <c r="AX707" s="12" t="s">
        <v>76</v>
      </c>
      <c r="AY707" s="232" t="s">
        <v>124</v>
      </c>
    </row>
    <row r="708" s="13" customFormat="1">
      <c r="B708" s="233"/>
      <c r="C708" s="234"/>
      <c r="D708" s="220" t="s">
        <v>134</v>
      </c>
      <c r="E708" s="235" t="s">
        <v>19</v>
      </c>
      <c r="F708" s="236" t="s">
        <v>560</v>
      </c>
      <c r="G708" s="234"/>
      <c r="H708" s="237">
        <v>7.8479999999999999</v>
      </c>
      <c r="I708" s="238"/>
      <c r="J708" s="234"/>
      <c r="K708" s="234"/>
      <c r="L708" s="239"/>
      <c r="M708" s="240"/>
      <c r="N708" s="241"/>
      <c r="O708" s="241"/>
      <c r="P708" s="241"/>
      <c r="Q708" s="241"/>
      <c r="R708" s="241"/>
      <c r="S708" s="241"/>
      <c r="T708" s="242"/>
      <c r="AT708" s="243" t="s">
        <v>134</v>
      </c>
      <c r="AU708" s="243" t="s">
        <v>86</v>
      </c>
      <c r="AV708" s="13" t="s">
        <v>86</v>
      </c>
      <c r="AW708" s="13" t="s">
        <v>37</v>
      </c>
      <c r="AX708" s="13" t="s">
        <v>76</v>
      </c>
      <c r="AY708" s="243" t="s">
        <v>124</v>
      </c>
    </row>
    <row r="709" s="13" customFormat="1">
      <c r="B709" s="233"/>
      <c r="C709" s="234"/>
      <c r="D709" s="220" t="s">
        <v>134</v>
      </c>
      <c r="E709" s="235" t="s">
        <v>19</v>
      </c>
      <c r="F709" s="236" t="s">
        <v>642</v>
      </c>
      <c r="G709" s="234"/>
      <c r="H709" s="237">
        <v>30.16</v>
      </c>
      <c r="I709" s="238"/>
      <c r="J709" s="234"/>
      <c r="K709" s="234"/>
      <c r="L709" s="239"/>
      <c r="M709" s="240"/>
      <c r="N709" s="241"/>
      <c r="O709" s="241"/>
      <c r="P709" s="241"/>
      <c r="Q709" s="241"/>
      <c r="R709" s="241"/>
      <c r="S709" s="241"/>
      <c r="T709" s="242"/>
      <c r="AT709" s="243" t="s">
        <v>134</v>
      </c>
      <c r="AU709" s="243" t="s">
        <v>86</v>
      </c>
      <c r="AV709" s="13" t="s">
        <v>86</v>
      </c>
      <c r="AW709" s="13" t="s">
        <v>37</v>
      </c>
      <c r="AX709" s="13" t="s">
        <v>76</v>
      </c>
      <c r="AY709" s="243" t="s">
        <v>124</v>
      </c>
    </row>
    <row r="710" s="13" customFormat="1">
      <c r="B710" s="233"/>
      <c r="C710" s="234"/>
      <c r="D710" s="220" t="s">
        <v>134</v>
      </c>
      <c r="E710" s="235" t="s">
        <v>19</v>
      </c>
      <c r="F710" s="236" t="s">
        <v>643</v>
      </c>
      <c r="G710" s="234"/>
      <c r="H710" s="237">
        <v>-6.5999999999999996</v>
      </c>
      <c r="I710" s="238"/>
      <c r="J710" s="234"/>
      <c r="K710" s="234"/>
      <c r="L710" s="239"/>
      <c r="M710" s="240"/>
      <c r="N710" s="241"/>
      <c r="O710" s="241"/>
      <c r="P710" s="241"/>
      <c r="Q710" s="241"/>
      <c r="R710" s="241"/>
      <c r="S710" s="241"/>
      <c r="T710" s="242"/>
      <c r="AT710" s="243" t="s">
        <v>134</v>
      </c>
      <c r="AU710" s="243" t="s">
        <v>86</v>
      </c>
      <c r="AV710" s="13" t="s">
        <v>86</v>
      </c>
      <c r="AW710" s="13" t="s">
        <v>37</v>
      </c>
      <c r="AX710" s="13" t="s">
        <v>76</v>
      </c>
      <c r="AY710" s="243" t="s">
        <v>124</v>
      </c>
    </row>
    <row r="711" s="13" customFormat="1">
      <c r="B711" s="233"/>
      <c r="C711" s="234"/>
      <c r="D711" s="220" t="s">
        <v>134</v>
      </c>
      <c r="E711" s="235" t="s">
        <v>19</v>
      </c>
      <c r="F711" s="236" t="s">
        <v>644</v>
      </c>
      <c r="G711" s="234"/>
      <c r="H711" s="237">
        <v>4.298</v>
      </c>
      <c r="I711" s="238"/>
      <c r="J711" s="234"/>
      <c r="K711" s="234"/>
      <c r="L711" s="239"/>
      <c r="M711" s="240"/>
      <c r="N711" s="241"/>
      <c r="O711" s="241"/>
      <c r="P711" s="241"/>
      <c r="Q711" s="241"/>
      <c r="R711" s="241"/>
      <c r="S711" s="241"/>
      <c r="T711" s="242"/>
      <c r="AT711" s="243" t="s">
        <v>134</v>
      </c>
      <c r="AU711" s="243" t="s">
        <v>86</v>
      </c>
      <c r="AV711" s="13" t="s">
        <v>86</v>
      </c>
      <c r="AW711" s="13" t="s">
        <v>37</v>
      </c>
      <c r="AX711" s="13" t="s">
        <v>76</v>
      </c>
      <c r="AY711" s="243" t="s">
        <v>124</v>
      </c>
    </row>
    <row r="712" s="12" customFormat="1">
      <c r="B712" s="223"/>
      <c r="C712" s="224"/>
      <c r="D712" s="220" t="s">
        <v>134</v>
      </c>
      <c r="E712" s="225" t="s">
        <v>19</v>
      </c>
      <c r="F712" s="226" t="s">
        <v>159</v>
      </c>
      <c r="G712" s="224"/>
      <c r="H712" s="225" t="s">
        <v>19</v>
      </c>
      <c r="I712" s="227"/>
      <c r="J712" s="224"/>
      <c r="K712" s="224"/>
      <c r="L712" s="228"/>
      <c r="M712" s="229"/>
      <c r="N712" s="230"/>
      <c r="O712" s="230"/>
      <c r="P712" s="230"/>
      <c r="Q712" s="230"/>
      <c r="R712" s="230"/>
      <c r="S712" s="230"/>
      <c r="T712" s="231"/>
      <c r="AT712" s="232" t="s">
        <v>134</v>
      </c>
      <c r="AU712" s="232" t="s">
        <v>86</v>
      </c>
      <c r="AV712" s="12" t="s">
        <v>84</v>
      </c>
      <c r="AW712" s="12" t="s">
        <v>37</v>
      </c>
      <c r="AX712" s="12" t="s">
        <v>76</v>
      </c>
      <c r="AY712" s="232" t="s">
        <v>124</v>
      </c>
    </row>
    <row r="713" s="13" customFormat="1">
      <c r="B713" s="233"/>
      <c r="C713" s="234"/>
      <c r="D713" s="220" t="s">
        <v>134</v>
      </c>
      <c r="E713" s="235" t="s">
        <v>19</v>
      </c>
      <c r="F713" s="236" t="s">
        <v>564</v>
      </c>
      <c r="G713" s="234"/>
      <c r="H713" s="237">
        <v>25.620000000000001</v>
      </c>
      <c r="I713" s="238"/>
      <c r="J713" s="234"/>
      <c r="K713" s="234"/>
      <c r="L713" s="239"/>
      <c r="M713" s="240"/>
      <c r="N713" s="241"/>
      <c r="O713" s="241"/>
      <c r="P713" s="241"/>
      <c r="Q713" s="241"/>
      <c r="R713" s="241"/>
      <c r="S713" s="241"/>
      <c r="T713" s="242"/>
      <c r="AT713" s="243" t="s">
        <v>134</v>
      </c>
      <c r="AU713" s="243" t="s">
        <v>86</v>
      </c>
      <c r="AV713" s="13" t="s">
        <v>86</v>
      </c>
      <c r="AW713" s="13" t="s">
        <v>37</v>
      </c>
      <c r="AX713" s="13" t="s">
        <v>76</v>
      </c>
      <c r="AY713" s="243" t="s">
        <v>124</v>
      </c>
    </row>
    <row r="714" s="13" customFormat="1">
      <c r="B714" s="233"/>
      <c r="C714" s="234"/>
      <c r="D714" s="220" t="s">
        <v>134</v>
      </c>
      <c r="E714" s="235" t="s">
        <v>19</v>
      </c>
      <c r="F714" s="236" t="s">
        <v>645</v>
      </c>
      <c r="G714" s="234"/>
      <c r="H714" s="237">
        <v>42.223999999999997</v>
      </c>
      <c r="I714" s="238"/>
      <c r="J714" s="234"/>
      <c r="K714" s="234"/>
      <c r="L714" s="239"/>
      <c r="M714" s="240"/>
      <c r="N714" s="241"/>
      <c r="O714" s="241"/>
      <c r="P714" s="241"/>
      <c r="Q714" s="241"/>
      <c r="R714" s="241"/>
      <c r="S714" s="241"/>
      <c r="T714" s="242"/>
      <c r="AT714" s="243" t="s">
        <v>134</v>
      </c>
      <c r="AU714" s="243" t="s">
        <v>86</v>
      </c>
      <c r="AV714" s="13" t="s">
        <v>86</v>
      </c>
      <c r="AW714" s="13" t="s">
        <v>37</v>
      </c>
      <c r="AX714" s="13" t="s">
        <v>76</v>
      </c>
      <c r="AY714" s="243" t="s">
        <v>124</v>
      </c>
    </row>
    <row r="715" s="13" customFormat="1">
      <c r="B715" s="233"/>
      <c r="C715" s="234"/>
      <c r="D715" s="220" t="s">
        <v>134</v>
      </c>
      <c r="E715" s="235" t="s">
        <v>19</v>
      </c>
      <c r="F715" s="236" t="s">
        <v>646</v>
      </c>
      <c r="G715" s="234"/>
      <c r="H715" s="237">
        <v>10.951000000000001</v>
      </c>
      <c r="I715" s="238"/>
      <c r="J715" s="234"/>
      <c r="K715" s="234"/>
      <c r="L715" s="239"/>
      <c r="M715" s="240"/>
      <c r="N715" s="241"/>
      <c r="O715" s="241"/>
      <c r="P715" s="241"/>
      <c r="Q715" s="241"/>
      <c r="R715" s="241"/>
      <c r="S715" s="241"/>
      <c r="T715" s="242"/>
      <c r="AT715" s="243" t="s">
        <v>134</v>
      </c>
      <c r="AU715" s="243" t="s">
        <v>86</v>
      </c>
      <c r="AV715" s="13" t="s">
        <v>86</v>
      </c>
      <c r="AW715" s="13" t="s">
        <v>37</v>
      </c>
      <c r="AX715" s="13" t="s">
        <v>76</v>
      </c>
      <c r="AY715" s="243" t="s">
        <v>124</v>
      </c>
    </row>
    <row r="716" s="13" customFormat="1">
      <c r="B716" s="233"/>
      <c r="C716" s="234"/>
      <c r="D716" s="220" t="s">
        <v>134</v>
      </c>
      <c r="E716" s="235" t="s">
        <v>19</v>
      </c>
      <c r="F716" s="236" t="s">
        <v>647</v>
      </c>
      <c r="G716" s="234"/>
      <c r="H716" s="237">
        <v>-9.4199999999999999</v>
      </c>
      <c r="I716" s="238"/>
      <c r="J716" s="234"/>
      <c r="K716" s="234"/>
      <c r="L716" s="239"/>
      <c r="M716" s="240"/>
      <c r="N716" s="241"/>
      <c r="O716" s="241"/>
      <c r="P716" s="241"/>
      <c r="Q716" s="241"/>
      <c r="R716" s="241"/>
      <c r="S716" s="241"/>
      <c r="T716" s="242"/>
      <c r="AT716" s="243" t="s">
        <v>134</v>
      </c>
      <c r="AU716" s="243" t="s">
        <v>86</v>
      </c>
      <c r="AV716" s="13" t="s">
        <v>86</v>
      </c>
      <c r="AW716" s="13" t="s">
        <v>37</v>
      </c>
      <c r="AX716" s="13" t="s">
        <v>76</v>
      </c>
      <c r="AY716" s="243" t="s">
        <v>124</v>
      </c>
    </row>
    <row r="717" s="13" customFormat="1">
      <c r="B717" s="233"/>
      <c r="C717" s="234"/>
      <c r="D717" s="220" t="s">
        <v>134</v>
      </c>
      <c r="E717" s="235" t="s">
        <v>19</v>
      </c>
      <c r="F717" s="236" t="s">
        <v>648</v>
      </c>
      <c r="G717" s="234"/>
      <c r="H717" s="237">
        <v>8.4000000000000004</v>
      </c>
      <c r="I717" s="238"/>
      <c r="J717" s="234"/>
      <c r="K717" s="234"/>
      <c r="L717" s="239"/>
      <c r="M717" s="240"/>
      <c r="N717" s="241"/>
      <c r="O717" s="241"/>
      <c r="P717" s="241"/>
      <c r="Q717" s="241"/>
      <c r="R717" s="241"/>
      <c r="S717" s="241"/>
      <c r="T717" s="242"/>
      <c r="AT717" s="243" t="s">
        <v>134</v>
      </c>
      <c r="AU717" s="243" t="s">
        <v>86</v>
      </c>
      <c r="AV717" s="13" t="s">
        <v>86</v>
      </c>
      <c r="AW717" s="13" t="s">
        <v>37</v>
      </c>
      <c r="AX717" s="13" t="s">
        <v>76</v>
      </c>
      <c r="AY717" s="243" t="s">
        <v>124</v>
      </c>
    </row>
    <row r="718" s="12" customFormat="1">
      <c r="B718" s="223"/>
      <c r="C718" s="224"/>
      <c r="D718" s="220" t="s">
        <v>134</v>
      </c>
      <c r="E718" s="225" t="s">
        <v>19</v>
      </c>
      <c r="F718" s="226" t="s">
        <v>163</v>
      </c>
      <c r="G718" s="224"/>
      <c r="H718" s="225" t="s">
        <v>19</v>
      </c>
      <c r="I718" s="227"/>
      <c r="J718" s="224"/>
      <c r="K718" s="224"/>
      <c r="L718" s="228"/>
      <c r="M718" s="229"/>
      <c r="N718" s="230"/>
      <c r="O718" s="230"/>
      <c r="P718" s="230"/>
      <c r="Q718" s="230"/>
      <c r="R718" s="230"/>
      <c r="S718" s="230"/>
      <c r="T718" s="231"/>
      <c r="AT718" s="232" t="s">
        <v>134</v>
      </c>
      <c r="AU718" s="232" t="s">
        <v>86</v>
      </c>
      <c r="AV718" s="12" t="s">
        <v>84</v>
      </c>
      <c r="AW718" s="12" t="s">
        <v>37</v>
      </c>
      <c r="AX718" s="12" t="s">
        <v>76</v>
      </c>
      <c r="AY718" s="232" t="s">
        <v>124</v>
      </c>
    </row>
    <row r="719" s="13" customFormat="1">
      <c r="B719" s="233"/>
      <c r="C719" s="234"/>
      <c r="D719" s="220" t="s">
        <v>134</v>
      </c>
      <c r="E719" s="235" t="s">
        <v>19</v>
      </c>
      <c r="F719" s="236" t="s">
        <v>569</v>
      </c>
      <c r="G719" s="234"/>
      <c r="H719" s="237">
        <v>11.76</v>
      </c>
      <c r="I719" s="238"/>
      <c r="J719" s="234"/>
      <c r="K719" s="234"/>
      <c r="L719" s="239"/>
      <c r="M719" s="240"/>
      <c r="N719" s="241"/>
      <c r="O719" s="241"/>
      <c r="P719" s="241"/>
      <c r="Q719" s="241"/>
      <c r="R719" s="241"/>
      <c r="S719" s="241"/>
      <c r="T719" s="242"/>
      <c r="AT719" s="243" t="s">
        <v>134</v>
      </c>
      <c r="AU719" s="243" t="s">
        <v>86</v>
      </c>
      <c r="AV719" s="13" t="s">
        <v>86</v>
      </c>
      <c r="AW719" s="13" t="s">
        <v>37</v>
      </c>
      <c r="AX719" s="13" t="s">
        <v>76</v>
      </c>
      <c r="AY719" s="243" t="s">
        <v>124</v>
      </c>
    </row>
    <row r="720" s="13" customFormat="1">
      <c r="B720" s="233"/>
      <c r="C720" s="234"/>
      <c r="D720" s="220" t="s">
        <v>134</v>
      </c>
      <c r="E720" s="235" t="s">
        <v>19</v>
      </c>
      <c r="F720" s="236" t="s">
        <v>649</v>
      </c>
      <c r="G720" s="234"/>
      <c r="H720" s="237">
        <v>37.700000000000003</v>
      </c>
      <c r="I720" s="238"/>
      <c r="J720" s="234"/>
      <c r="K720" s="234"/>
      <c r="L720" s="239"/>
      <c r="M720" s="240"/>
      <c r="N720" s="241"/>
      <c r="O720" s="241"/>
      <c r="P720" s="241"/>
      <c r="Q720" s="241"/>
      <c r="R720" s="241"/>
      <c r="S720" s="241"/>
      <c r="T720" s="242"/>
      <c r="AT720" s="243" t="s">
        <v>134</v>
      </c>
      <c r="AU720" s="243" t="s">
        <v>86</v>
      </c>
      <c r="AV720" s="13" t="s">
        <v>86</v>
      </c>
      <c r="AW720" s="13" t="s">
        <v>37</v>
      </c>
      <c r="AX720" s="13" t="s">
        <v>76</v>
      </c>
      <c r="AY720" s="243" t="s">
        <v>124</v>
      </c>
    </row>
    <row r="721" s="13" customFormat="1">
      <c r="B721" s="233"/>
      <c r="C721" s="234"/>
      <c r="D721" s="220" t="s">
        <v>134</v>
      </c>
      <c r="E721" s="235" t="s">
        <v>19</v>
      </c>
      <c r="F721" s="236" t="s">
        <v>650</v>
      </c>
      <c r="G721" s="234"/>
      <c r="H721" s="237">
        <v>-3.1400000000000001</v>
      </c>
      <c r="I721" s="238"/>
      <c r="J721" s="234"/>
      <c r="K721" s="234"/>
      <c r="L721" s="239"/>
      <c r="M721" s="240"/>
      <c r="N721" s="241"/>
      <c r="O721" s="241"/>
      <c r="P721" s="241"/>
      <c r="Q721" s="241"/>
      <c r="R721" s="241"/>
      <c r="S721" s="241"/>
      <c r="T721" s="242"/>
      <c r="AT721" s="243" t="s">
        <v>134</v>
      </c>
      <c r="AU721" s="243" t="s">
        <v>86</v>
      </c>
      <c r="AV721" s="13" t="s">
        <v>86</v>
      </c>
      <c r="AW721" s="13" t="s">
        <v>37</v>
      </c>
      <c r="AX721" s="13" t="s">
        <v>76</v>
      </c>
      <c r="AY721" s="243" t="s">
        <v>124</v>
      </c>
    </row>
    <row r="722" s="13" customFormat="1">
      <c r="B722" s="233"/>
      <c r="C722" s="234"/>
      <c r="D722" s="220" t="s">
        <v>134</v>
      </c>
      <c r="E722" s="235" t="s">
        <v>19</v>
      </c>
      <c r="F722" s="236" t="s">
        <v>651</v>
      </c>
      <c r="G722" s="234"/>
      <c r="H722" s="237">
        <v>2.6549999999999998</v>
      </c>
      <c r="I722" s="238"/>
      <c r="J722" s="234"/>
      <c r="K722" s="234"/>
      <c r="L722" s="239"/>
      <c r="M722" s="240"/>
      <c r="N722" s="241"/>
      <c r="O722" s="241"/>
      <c r="P722" s="241"/>
      <c r="Q722" s="241"/>
      <c r="R722" s="241"/>
      <c r="S722" s="241"/>
      <c r="T722" s="242"/>
      <c r="AT722" s="243" t="s">
        <v>134</v>
      </c>
      <c r="AU722" s="243" t="s">
        <v>86</v>
      </c>
      <c r="AV722" s="13" t="s">
        <v>86</v>
      </c>
      <c r="AW722" s="13" t="s">
        <v>37</v>
      </c>
      <c r="AX722" s="13" t="s">
        <v>76</v>
      </c>
      <c r="AY722" s="243" t="s">
        <v>124</v>
      </c>
    </row>
    <row r="723" s="12" customFormat="1">
      <c r="B723" s="223"/>
      <c r="C723" s="224"/>
      <c r="D723" s="220" t="s">
        <v>134</v>
      </c>
      <c r="E723" s="225" t="s">
        <v>19</v>
      </c>
      <c r="F723" s="226" t="s">
        <v>167</v>
      </c>
      <c r="G723" s="224"/>
      <c r="H723" s="225" t="s">
        <v>19</v>
      </c>
      <c r="I723" s="227"/>
      <c r="J723" s="224"/>
      <c r="K723" s="224"/>
      <c r="L723" s="228"/>
      <c r="M723" s="229"/>
      <c r="N723" s="230"/>
      <c r="O723" s="230"/>
      <c r="P723" s="230"/>
      <c r="Q723" s="230"/>
      <c r="R723" s="230"/>
      <c r="S723" s="230"/>
      <c r="T723" s="231"/>
      <c r="AT723" s="232" t="s">
        <v>134</v>
      </c>
      <c r="AU723" s="232" t="s">
        <v>86</v>
      </c>
      <c r="AV723" s="12" t="s">
        <v>84</v>
      </c>
      <c r="AW723" s="12" t="s">
        <v>37</v>
      </c>
      <c r="AX723" s="12" t="s">
        <v>76</v>
      </c>
      <c r="AY723" s="232" t="s">
        <v>124</v>
      </c>
    </row>
    <row r="724" s="13" customFormat="1">
      <c r="B724" s="233"/>
      <c r="C724" s="234"/>
      <c r="D724" s="220" t="s">
        <v>134</v>
      </c>
      <c r="E724" s="235" t="s">
        <v>19</v>
      </c>
      <c r="F724" s="236" t="s">
        <v>572</v>
      </c>
      <c r="G724" s="234"/>
      <c r="H724" s="237">
        <v>10.728</v>
      </c>
      <c r="I724" s="238"/>
      <c r="J724" s="234"/>
      <c r="K724" s="234"/>
      <c r="L724" s="239"/>
      <c r="M724" s="240"/>
      <c r="N724" s="241"/>
      <c r="O724" s="241"/>
      <c r="P724" s="241"/>
      <c r="Q724" s="241"/>
      <c r="R724" s="241"/>
      <c r="S724" s="241"/>
      <c r="T724" s="242"/>
      <c r="AT724" s="243" t="s">
        <v>134</v>
      </c>
      <c r="AU724" s="243" t="s">
        <v>86</v>
      </c>
      <c r="AV724" s="13" t="s">
        <v>86</v>
      </c>
      <c r="AW724" s="13" t="s">
        <v>37</v>
      </c>
      <c r="AX724" s="13" t="s">
        <v>76</v>
      </c>
      <c r="AY724" s="243" t="s">
        <v>124</v>
      </c>
    </row>
    <row r="725" s="13" customFormat="1">
      <c r="B725" s="233"/>
      <c r="C725" s="234"/>
      <c r="D725" s="220" t="s">
        <v>134</v>
      </c>
      <c r="E725" s="235" t="s">
        <v>19</v>
      </c>
      <c r="F725" s="236" t="s">
        <v>652</v>
      </c>
      <c r="G725" s="234"/>
      <c r="H725" s="237">
        <v>36.920000000000002</v>
      </c>
      <c r="I725" s="238"/>
      <c r="J725" s="234"/>
      <c r="K725" s="234"/>
      <c r="L725" s="239"/>
      <c r="M725" s="240"/>
      <c r="N725" s="241"/>
      <c r="O725" s="241"/>
      <c r="P725" s="241"/>
      <c r="Q725" s="241"/>
      <c r="R725" s="241"/>
      <c r="S725" s="241"/>
      <c r="T725" s="242"/>
      <c r="AT725" s="243" t="s">
        <v>134</v>
      </c>
      <c r="AU725" s="243" t="s">
        <v>86</v>
      </c>
      <c r="AV725" s="13" t="s">
        <v>86</v>
      </c>
      <c r="AW725" s="13" t="s">
        <v>37</v>
      </c>
      <c r="AX725" s="13" t="s">
        <v>76</v>
      </c>
      <c r="AY725" s="243" t="s">
        <v>124</v>
      </c>
    </row>
    <row r="726" s="13" customFormat="1">
      <c r="B726" s="233"/>
      <c r="C726" s="234"/>
      <c r="D726" s="220" t="s">
        <v>134</v>
      </c>
      <c r="E726" s="235" t="s">
        <v>19</v>
      </c>
      <c r="F726" s="236" t="s">
        <v>653</v>
      </c>
      <c r="G726" s="234"/>
      <c r="H726" s="237">
        <v>-5.1500000000000004</v>
      </c>
      <c r="I726" s="238"/>
      <c r="J726" s="234"/>
      <c r="K726" s="234"/>
      <c r="L726" s="239"/>
      <c r="M726" s="240"/>
      <c r="N726" s="241"/>
      <c r="O726" s="241"/>
      <c r="P726" s="241"/>
      <c r="Q726" s="241"/>
      <c r="R726" s="241"/>
      <c r="S726" s="241"/>
      <c r="T726" s="242"/>
      <c r="AT726" s="243" t="s">
        <v>134</v>
      </c>
      <c r="AU726" s="243" t="s">
        <v>86</v>
      </c>
      <c r="AV726" s="13" t="s">
        <v>86</v>
      </c>
      <c r="AW726" s="13" t="s">
        <v>37</v>
      </c>
      <c r="AX726" s="13" t="s">
        <v>76</v>
      </c>
      <c r="AY726" s="243" t="s">
        <v>124</v>
      </c>
    </row>
    <row r="727" s="13" customFormat="1">
      <c r="B727" s="233"/>
      <c r="C727" s="234"/>
      <c r="D727" s="220" t="s">
        <v>134</v>
      </c>
      <c r="E727" s="235" t="s">
        <v>19</v>
      </c>
      <c r="F727" s="236" t="s">
        <v>654</v>
      </c>
      <c r="G727" s="234"/>
      <c r="H727" s="237">
        <v>1.6799999999999999</v>
      </c>
      <c r="I727" s="238"/>
      <c r="J727" s="234"/>
      <c r="K727" s="234"/>
      <c r="L727" s="239"/>
      <c r="M727" s="240"/>
      <c r="N727" s="241"/>
      <c r="O727" s="241"/>
      <c r="P727" s="241"/>
      <c r="Q727" s="241"/>
      <c r="R727" s="241"/>
      <c r="S727" s="241"/>
      <c r="T727" s="242"/>
      <c r="AT727" s="243" t="s">
        <v>134</v>
      </c>
      <c r="AU727" s="243" t="s">
        <v>86</v>
      </c>
      <c r="AV727" s="13" t="s">
        <v>86</v>
      </c>
      <c r="AW727" s="13" t="s">
        <v>37</v>
      </c>
      <c r="AX727" s="13" t="s">
        <v>76</v>
      </c>
      <c r="AY727" s="243" t="s">
        <v>124</v>
      </c>
    </row>
    <row r="728" s="12" customFormat="1">
      <c r="B728" s="223"/>
      <c r="C728" s="224"/>
      <c r="D728" s="220" t="s">
        <v>134</v>
      </c>
      <c r="E728" s="225" t="s">
        <v>19</v>
      </c>
      <c r="F728" s="226" t="s">
        <v>165</v>
      </c>
      <c r="G728" s="224"/>
      <c r="H728" s="225" t="s">
        <v>19</v>
      </c>
      <c r="I728" s="227"/>
      <c r="J728" s="224"/>
      <c r="K728" s="224"/>
      <c r="L728" s="228"/>
      <c r="M728" s="229"/>
      <c r="N728" s="230"/>
      <c r="O728" s="230"/>
      <c r="P728" s="230"/>
      <c r="Q728" s="230"/>
      <c r="R728" s="230"/>
      <c r="S728" s="230"/>
      <c r="T728" s="231"/>
      <c r="AT728" s="232" t="s">
        <v>134</v>
      </c>
      <c r="AU728" s="232" t="s">
        <v>86</v>
      </c>
      <c r="AV728" s="12" t="s">
        <v>84</v>
      </c>
      <c r="AW728" s="12" t="s">
        <v>37</v>
      </c>
      <c r="AX728" s="12" t="s">
        <v>76</v>
      </c>
      <c r="AY728" s="232" t="s">
        <v>124</v>
      </c>
    </row>
    <row r="729" s="13" customFormat="1">
      <c r="B729" s="233"/>
      <c r="C729" s="234"/>
      <c r="D729" s="220" t="s">
        <v>134</v>
      </c>
      <c r="E729" s="235" t="s">
        <v>19</v>
      </c>
      <c r="F729" s="236" t="s">
        <v>577</v>
      </c>
      <c r="G729" s="234"/>
      <c r="H729" s="237">
        <v>3.1200000000000001</v>
      </c>
      <c r="I729" s="238"/>
      <c r="J729" s="234"/>
      <c r="K729" s="234"/>
      <c r="L729" s="239"/>
      <c r="M729" s="240"/>
      <c r="N729" s="241"/>
      <c r="O729" s="241"/>
      <c r="P729" s="241"/>
      <c r="Q729" s="241"/>
      <c r="R729" s="241"/>
      <c r="S729" s="241"/>
      <c r="T729" s="242"/>
      <c r="AT729" s="243" t="s">
        <v>134</v>
      </c>
      <c r="AU729" s="243" t="s">
        <v>86</v>
      </c>
      <c r="AV729" s="13" t="s">
        <v>86</v>
      </c>
      <c r="AW729" s="13" t="s">
        <v>37</v>
      </c>
      <c r="AX729" s="13" t="s">
        <v>76</v>
      </c>
      <c r="AY729" s="243" t="s">
        <v>124</v>
      </c>
    </row>
    <row r="730" s="13" customFormat="1">
      <c r="B730" s="233"/>
      <c r="C730" s="234"/>
      <c r="D730" s="220" t="s">
        <v>134</v>
      </c>
      <c r="E730" s="235" t="s">
        <v>19</v>
      </c>
      <c r="F730" s="236" t="s">
        <v>655</v>
      </c>
      <c r="G730" s="234"/>
      <c r="H730" s="237">
        <v>23.66</v>
      </c>
      <c r="I730" s="238"/>
      <c r="J730" s="234"/>
      <c r="K730" s="234"/>
      <c r="L730" s="239"/>
      <c r="M730" s="240"/>
      <c r="N730" s="241"/>
      <c r="O730" s="241"/>
      <c r="P730" s="241"/>
      <c r="Q730" s="241"/>
      <c r="R730" s="241"/>
      <c r="S730" s="241"/>
      <c r="T730" s="242"/>
      <c r="AT730" s="243" t="s">
        <v>134</v>
      </c>
      <c r="AU730" s="243" t="s">
        <v>86</v>
      </c>
      <c r="AV730" s="13" t="s">
        <v>86</v>
      </c>
      <c r="AW730" s="13" t="s">
        <v>37</v>
      </c>
      <c r="AX730" s="13" t="s">
        <v>76</v>
      </c>
      <c r="AY730" s="243" t="s">
        <v>124</v>
      </c>
    </row>
    <row r="731" s="13" customFormat="1">
      <c r="B731" s="233"/>
      <c r="C731" s="234"/>
      <c r="D731" s="220" t="s">
        <v>134</v>
      </c>
      <c r="E731" s="235" t="s">
        <v>19</v>
      </c>
      <c r="F731" s="236" t="s">
        <v>656</v>
      </c>
      <c r="G731" s="234"/>
      <c r="H731" s="237">
        <v>-4.3499999999999996</v>
      </c>
      <c r="I731" s="238"/>
      <c r="J731" s="234"/>
      <c r="K731" s="234"/>
      <c r="L731" s="239"/>
      <c r="M731" s="240"/>
      <c r="N731" s="241"/>
      <c r="O731" s="241"/>
      <c r="P731" s="241"/>
      <c r="Q731" s="241"/>
      <c r="R731" s="241"/>
      <c r="S731" s="241"/>
      <c r="T731" s="242"/>
      <c r="AT731" s="243" t="s">
        <v>134</v>
      </c>
      <c r="AU731" s="243" t="s">
        <v>86</v>
      </c>
      <c r="AV731" s="13" t="s">
        <v>86</v>
      </c>
      <c r="AW731" s="13" t="s">
        <v>37</v>
      </c>
      <c r="AX731" s="13" t="s">
        <v>76</v>
      </c>
      <c r="AY731" s="243" t="s">
        <v>124</v>
      </c>
    </row>
    <row r="732" s="13" customFormat="1">
      <c r="B732" s="233"/>
      <c r="C732" s="234"/>
      <c r="D732" s="220" t="s">
        <v>134</v>
      </c>
      <c r="E732" s="235" t="s">
        <v>19</v>
      </c>
      <c r="F732" s="236" t="s">
        <v>657</v>
      </c>
      <c r="G732" s="234"/>
      <c r="H732" s="237">
        <v>3.6600000000000001</v>
      </c>
      <c r="I732" s="238"/>
      <c r="J732" s="234"/>
      <c r="K732" s="234"/>
      <c r="L732" s="239"/>
      <c r="M732" s="240"/>
      <c r="N732" s="241"/>
      <c r="O732" s="241"/>
      <c r="P732" s="241"/>
      <c r="Q732" s="241"/>
      <c r="R732" s="241"/>
      <c r="S732" s="241"/>
      <c r="T732" s="242"/>
      <c r="AT732" s="243" t="s">
        <v>134</v>
      </c>
      <c r="AU732" s="243" t="s">
        <v>86</v>
      </c>
      <c r="AV732" s="13" t="s">
        <v>86</v>
      </c>
      <c r="AW732" s="13" t="s">
        <v>37</v>
      </c>
      <c r="AX732" s="13" t="s">
        <v>76</v>
      </c>
      <c r="AY732" s="243" t="s">
        <v>124</v>
      </c>
    </row>
    <row r="733" s="12" customFormat="1">
      <c r="B733" s="223"/>
      <c r="C733" s="224"/>
      <c r="D733" s="220" t="s">
        <v>134</v>
      </c>
      <c r="E733" s="225" t="s">
        <v>19</v>
      </c>
      <c r="F733" s="226" t="s">
        <v>171</v>
      </c>
      <c r="G733" s="224"/>
      <c r="H733" s="225" t="s">
        <v>19</v>
      </c>
      <c r="I733" s="227"/>
      <c r="J733" s="224"/>
      <c r="K733" s="224"/>
      <c r="L733" s="228"/>
      <c r="M733" s="229"/>
      <c r="N733" s="230"/>
      <c r="O733" s="230"/>
      <c r="P733" s="230"/>
      <c r="Q733" s="230"/>
      <c r="R733" s="230"/>
      <c r="S733" s="230"/>
      <c r="T733" s="231"/>
      <c r="AT733" s="232" t="s">
        <v>134</v>
      </c>
      <c r="AU733" s="232" t="s">
        <v>86</v>
      </c>
      <c r="AV733" s="12" t="s">
        <v>84</v>
      </c>
      <c r="AW733" s="12" t="s">
        <v>37</v>
      </c>
      <c r="AX733" s="12" t="s">
        <v>76</v>
      </c>
      <c r="AY733" s="232" t="s">
        <v>124</v>
      </c>
    </row>
    <row r="734" s="13" customFormat="1">
      <c r="B734" s="233"/>
      <c r="C734" s="234"/>
      <c r="D734" s="220" t="s">
        <v>134</v>
      </c>
      <c r="E734" s="235" t="s">
        <v>19</v>
      </c>
      <c r="F734" s="236" t="s">
        <v>580</v>
      </c>
      <c r="G734" s="234"/>
      <c r="H734" s="237">
        <v>5.4119999999999999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AT734" s="243" t="s">
        <v>134</v>
      </c>
      <c r="AU734" s="243" t="s">
        <v>86</v>
      </c>
      <c r="AV734" s="13" t="s">
        <v>86</v>
      </c>
      <c r="AW734" s="13" t="s">
        <v>37</v>
      </c>
      <c r="AX734" s="13" t="s">
        <v>76</v>
      </c>
      <c r="AY734" s="243" t="s">
        <v>124</v>
      </c>
    </row>
    <row r="735" s="13" customFormat="1">
      <c r="B735" s="233"/>
      <c r="C735" s="234"/>
      <c r="D735" s="220" t="s">
        <v>134</v>
      </c>
      <c r="E735" s="235" t="s">
        <v>19</v>
      </c>
      <c r="F735" s="236" t="s">
        <v>658</v>
      </c>
      <c r="G735" s="234"/>
      <c r="H735" s="237">
        <v>29.692</v>
      </c>
      <c r="I735" s="238"/>
      <c r="J735" s="234"/>
      <c r="K735" s="234"/>
      <c r="L735" s="239"/>
      <c r="M735" s="240"/>
      <c r="N735" s="241"/>
      <c r="O735" s="241"/>
      <c r="P735" s="241"/>
      <c r="Q735" s="241"/>
      <c r="R735" s="241"/>
      <c r="S735" s="241"/>
      <c r="T735" s="242"/>
      <c r="AT735" s="243" t="s">
        <v>134</v>
      </c>
      <c r="AU735" s="243" t="s">
        <v>86</v>
      </c>
      <c r="AV735" s="13" t="s">
        <v>86</v>
      </c>
      <c r="AW735" s="13" t="s">
        <v>37</v>
      </c>
      <c r="AX735" s="13" t="s">
        <v>76</v>
      </c>
      <c r="AY735" s="243" t="s">
        <v>124</v>
      </c>
    </row>
    <row r="736" s="13" customFormat="1">
      <c r="B736" s="233"/>
      <c r="C736" s="234"/>
      <c r="D736" s="220" t="s">
        <v>134</v>
      </c>
      <c r="E736" s="235" t="s">
        <v>19</v>
      </c>
      <c r="F736" s="236" t="s">
        <v>659</v>
      </c>
      <c r="G736" s="234"/>
      <c r="H736" s="237">
        <v>-6.1200000000000001</v>
      </c>
      <c r="I736" s="238"/>
      <c r="J736" s="234"/>
      <c r="K736" s="234"/>
      <c r="L736" s="239"/>
      <c r="M736" s="240"/>
      <c r="N736" s="241"/>
      <c r="O736" s="241"/>
      <c r="P736" s="241"/>
      <c r="Q736" s="241"/>
      <c r="R736" s="241"/>
      <c r="S736" s="241"/>
      <c r="T736" s="242"/>
      <c r="AT736" s="243" t="s">
        <v>134</v>
      </c>
      <c r="AU736" s="243" t="s">
        <v>86</v>
      </c>
      <c r="AV736" s="13" t="s">
        <v>86</v>
      </c>
      <c r="AW736" s="13" t="s">
        <v>37</v>
      </c>
      <c r="AX736" s="13" t="s">
        <v>76</v>
      </c>
      <c r="AY736" s="243" t="s">
        <v>124</v>
      </c>
    </row>
    <row r="737" s="12" customFormat="1">
      <c r="B737" s="223"/>
      <c r="C737" s="224"/>
      <c r="D737" s="220" t="s">
        <v>134</v>
      </c>
      <c r="E737" s="225" t="s">
        <v>19</v>
      </c>
      <c r="F737" s="226" t="s">
        <v>174</v>
      </c>
      <c r="G737" s="224"/>
      <c r="H737" s="225" t="s">
        <v>19</v>
      </c>
      <c r="I737" s="227"/>
      <c r="J737" s="224"/>
      <c r="K737" s="224"/>
      <c r="L737" s="228"/>
      <c r="M737" s="229"/>
      <c r="N737" s="230"/>
      <c r="O737" s="230"/>
      <c r="P737" s="230"/>
      <c r="Q737" s="230"/>
      <c r="R737" s="230"/>
      <c r="S737" s="230"/>
      <c r="T737" s="231"/>
      <c r="AT737" s="232" t="s">
        <v>134</v>
      </c>
      <c r="AU737" s="232" t="s">
        <v>86</v>
      </c>
      <c r="AV737" s="12" t="s">
        <v>84</v>
      </c>
      <c r="AW737" s="12" t="s">
        <v>37</v>
      </c>
      <c r="AX737" s="12" t="s">
        <v>76</v>
      </c>
      <c r="AY737" s="232" t="s">
        <v>124</v>
      </c>
    </row>
    <row r="738" s="13" customFormat="1">
      <c r="B738" s="233"/>
      <c r="C738" s="234"/>
      <c r="D738" s="220" t="s">
        <v>134</v>
      </c>
      <c r="E738" s="235" t="s">
        <v>19</v>
      </c>
      <c r="F738" s="236" t="s">
        <v>584</v>
      </c>
      <c r="G738" s="234"/>
      <c r="H738" s="237">
        <v>16.364000000000001</v>
      </c>
      <c r="I738" s="238"/>
      <c r="J738" s="234"/>
      <c r="K738" s="234"/>
      <c r="L738" s="239"/>
      <c r="M738" s="240"/>
      <c r="N738" s="241"/>
      <c r="O738" s="241"/>
      <c r="P738" s="241"/>
      <c r="Q738" s="241"/>
      <c r="R738" s="241"/>
      <c r="S738" s="241"/>
      <c r="T738" s="242"/>
      <c r="AT738" s="243" t="s">
        <v>134</v>
      </c>
      <c r="AU738" s="243" t="s">
        <v>86</v>
      </c>
      <c r="AV738" s="13" t="s">
        <v>86</v>
      </c>
      <c r="AW738" s="13" t="s">
        <v>37</v>
      </c>
      <c r="AX738" s="13" t="s">
        <v>76</v>
      </c>
      <c r="AY738" s="243" t="s">
        <v>124</v>
      </c>
    </row>
    <row r="739" s="12" customFormat="1">
      <c r="B739" s="223"/>
      <c r="C739" s="224"/>
      <c r="D739" s="220" t="s">
        <v>134</v>
      </c>
      <c r="E739" s="225" t="s">
        <v>19</v>
      </c>
      <c r="F739" s="226" t="s">
        <v>660</v>
      </c>
      <c r="G739" s="224"/>
      <c r="H739" s="225" t="s">
        <v>19</v>
      </c>
      <c r="I739" s="227"/>
      <c r="J739" s="224"/>
      <c r="K739" s="224"/>
      <c r="L739" s="228"/>
      <c r="M739" s="229"/>
      <c r="N739" s="230"/>
      <c r="O739" s="230"/>
      <c r="P739" s="230"/>
      <c r="Q739" s="230"/>
      <c r="R739" s="230"/>
      <c r="S739" s="230"/>
      <c r="T739" s="231"/>
      <c r="AT739" s="232" t="s">
        <v>134</v>
      </c>
      <c r="AU739" s="232" t="s">
        <v>86</v>
      </c>
      <c r="AV739" s="12" t="s">
        <v>84</v>
      </c>
      <c r="AW739" s="12" t="s">
        <v>37</v>
      </c>
      <c r="AX739" s="12" t="s">
        <v>76</v>
      </c>
      <c r="AY739" s="232" t="s">
        <v>124</v>
      </c>
    </row>
    <row r="740" s="13" customFormat="1">
      <c r="B740" s="233"/>
      <c r="C740" s="234"/>
      <c r="D740" s="220" t="s">
        <v>134</v>
      </c>
      <c r="E740" s="235" t="s">
        <v>19</v>
      </c>
      <c r="F740" s="236" t="s">
        <v>661</v>
      </c>
      <c r="G740" s="234"/>
      <c r="H740" s="237">
        <v>-4.7199999999999998</v>
      </c>
      <c r="I740" s="238"/>
      <c r="J740" s="234"/>
      <c r="K740" s="234"/>
      <c r="L740" s="239"/>
      <c r="M740" s="240"/>
      <c r="N740" s="241"/>
      <c r="O740" s="241"/>
      <c r="P740" s="241"/>
      <c r="Q740" s="241"/>
      <c r="R740" s="241"/>
      <c r="S740" s="241"/>
      <c r="T740" s="242"/>
      <c r="AT740" s="243" t="s">
        <v>134</v>
      </c>
      <c r="AU740" s="243" t="s">
        <v>86</v>
      </c>
      <c r="AV740" s="13" t="s">
        <v>86</v>
      </c>
      <c r="AW740" s="13" t="s">
        <v>37</v>
      </c>
      <c r="AX740" s="13" t="s">
        <v>76</v>
      </c>
      <c r="AY740" s="243" t="s">
        <v>124</v>
      </c>
    </row>
    <row r="741" s="12" customFormat="1">
      <c r="B741" s="223"/>
      <c r="C741" s="224"/>
      <c r="D741" s="220" t="s">
        <v>134</v>
      </c>
      <c r="E741" s="225" t="s">
        <v>19</v>
      </c>
      <c r="F741" s="226" t="s">
        <v>177</v>
      </c>
      <c r="G741" s="224"/>
      <c r="H741" s="225" t="s">
        <v>19</v>
      </c>
      <c r="I741" s="227"/>
      <c r="J741" s="224"/>
      <c r="K741" s="224"/>
      <c r="L741" s="228"/>
      <c r="M741" s="229"/>
      <c r="N741" s="230"/>
      <c r="O741" s="230"/>
      <c r="P741" s="230"/>
      <c r="Q741" s="230"/>
      <c r="R741" s="230"/>
      <c r="S741" s="230"/>
      <c r="T741" s="231"/>
      <c r="AT741" s="232" t="s">
        <v>134</v>
      </c>
      <c r="AU741" s="232" t="s">
        <v>86</v>
      </c>
      <c r="AV741" s="12" t="s">
        <v>84</v>
      </c>
      <c r="AW741" s="12" t="s">
        <v>37</v>
      </c>
      <c r="AX741" s="12" t="s">
        <v>76</v>
      </c>
      <c r="AY741" s="232" t="s">
        <v>124</v>
      </c>
    </row>
    <row r="742" s="13" customFormat="1">
      <c r="B742" s="233"/>
      <c r="C742" s="234"/>
      <c r="D742" s="220" t="s">
        <v>134</v>
      </c>
      <c r="E742" s="235" t="s">
        <v>19</v>
      </c>
      <c r="F742" s="236" t="s">
        <v>588</v>
      </c>
      <c r="G742" s="234"/>
      <c r="H742" s="237">
        <v>2.7930000000000001</v>
      </c>
      <c r="I742" s="238"/>
      <c r="J742" s="234"/>
      <c r="K742" s="234"/>
      <c r="L742" s="239"/>
      <c r="M742" s="240"/>
      <c r="N742" s="241"/>
      <c r="O742" s="241"/>
      <c r="P742" s="241"/>
      <c r="Q742" s="241"/>
      <c r="R742" s="241"/>
      <c r="S742" s="241"/>
      <c r="T742" s="242"/>
      <c r="AT742" s="243" t="s">
        <v>134</v>
      </c>
      <c r="AU742" s="243" t="s">
        <v>86</v>
      </c>
      <c r="AV742" s="13" t="s">
        <v>86</v>
      </c>
      <c r="AW742" s="13" t="s">
        <v>37</v>
      </c>
      <c r="AX742" s="13" t="s">
        <v>76</v>
      </c>
      <c r="AY742" s="243" t="s">
        <v>124</v>
      </c>
    </row>
    <row r="743" s="13" customFormat="1">
      <c r="B743" s="233"/>
      <c r="C743" s="234"/>
      <c r="D743" s="220" t="s">
        <v>134</v>
      </c>
      <c r="E743" s="235" t="s">
        <v>19</v>
      </c>
      <c r="F743" s="236" t="s">
        <v>662</v>
      </c>
      <c r="G743" s="234"/>
      <c r="H743" s="237">
        <v>19.629999999999999</v>
      </c>
      <c r="I743" s="238"/>
      <c r="J743" s="234"/>
      <c r="K743" s="234"/>
      <c r="L743" s="239"/>
      <c r="M743" s="240"/>
      <c r="N743" s="241"/>
      <c r="O743" s="241"/>
      <c r="P743" s="241"/>
      <c r="Q743" s="241"/>
      <c r="R743" s="241"/>
      <c r="S743" s="241"/>
      <c r="T743" s="242"/>
      <c r="AT743" s="243" t="s">
        <v>134</v>
      </c>
      <c r="AU743" s="243" t="s">
        <v>86</v>
      </c>
      <c r="AV743" s="13" t="s">
        <v>86</v>
      </c>
      <c r="AW743" s="13" t="s">
        <v>37</v>
      </c>
      <c r="AX743" s="13" t="s">
        <v>76</v>
      </c>
      <c r="AY743" s="243" t="s">
        <v>124</v>
      </c>
    </row>
    <row r="744" s="13" customFormat="1">
      <c r="B744" s="233"/>
      <c r="C744" s="234"/>
      <c r="D744" s="220" t="s">
        <v>134</v>
      </c>
      <c r="E744" s="235" t="s">
        <v>19</v>
      </c>
      <c r="F744" s="236" t="s">
        <v>663</v>
      </c>
      <c r="G744" s="234"/>
      <c r="H744" s="237">
        <v>-2.3199999999999998</v>
      </c>
      <c r="I744" s="238"/>
      <c r="J744" s="234"/>
      <c r="K744" s="234"/>
      <c r="L744" s="239"/>
      <c r="M744" s="240"/>
      <c r="N744" s="241"/>
      <c r="O744" s="241"/>
      <c r="P744" s="241"/>
      <c r="Q744" s="241"/>
      <c r="R744" s="241"/>
      <c r="S744" s="241"/>
      <c r="T744" s="242"/>
      <c r="AT744" s="243" t="s">
        <v>134</v>
      </c>
      <c r="AU744" s="243" t="s">
        <v>86</v>
      </c>
      <c r="AV744" s="13" t="s">
        <v>86</v>
      </c>
      <c r="AW744" s="13" t="s">
        <v>37</v>
      </c>
      <c r="AX744" s="13" t="s">
        <v>76</v>
      </c>
      <c r="AY744" s="243" t="s">
        <v>124</v>
      </c>
    </row>
    <row r="745" s="13" customFormat="1">
      <c r="B745" s="233"/>
      <c r="C745" s="234"/>
      <c r="D745" s="220" t="s">
        <v>134</v>
      </c>
      <c r="E745" s="235" t="s">
        <v>19</v>
      </c>
      <c r="F745" s="236" t="s">
        <v>664</v>
      </c>
      <c r="G745" s="234"/>
      <c r="H745" s="237">
        <v>0.23999999999999999</v>
      </c>
      <c r="I745" s="238"/>
      <c r="J745" s="234"/>
      <c r="K745" s="234"/>
      <c r="L745" s="239"/>
      <c r="M745" s="240"/>
      <c r="N745" s="241"/>
      <c r="O745" s="241"/>
      <c r="P745" s="241"/>
      <c r="Q745" s="241"/>
      <c r="R745" s="241"/>
      <c r="S745" s="241"/>
      <c r="T745" s="242"/>
      <c r="AT745" s="243" t="s">
        <v>134</v>
      </c>
      <c r="AU745" s="243" t="s">
        <v>86</v>
      </c>
      <c r="AV745" s="13" t="s">
        <v>86</v>
      </c>
      <c r="AW745" s="13" t="s">
        <v>37</v>
      </c>
      <c r="AX745" s="13" t="s">
        <v>76</v>
      </c>
      <c r="AY745" s="243" t="s">
        <v>124</v>
      </c>
    </row>
    <row r="746" s="12" customFormat="1">
      <c r="B746" s="223"/>
      <c r="C746" s="224"/>
      <c r="D746" s="220" t="s">
        <v>134</v>
      </c>
      <c r="E746" s="225" t="s">
        <v>19</v>
      </c>
      <c r="F746" s="226" t="s">
        <v>179</v>
      </c>
      <c r="G746" s="224"/>
      <c r="H746" s="225" t="s">
        <v>19</v>
      </c>
      <c r="I746" s="227"/>
      <c r="J746" s="224"/>
      <c r="K746" s="224"/>
      <c r="L746" s="228"/>
      <c r="M746" s="229"/>
      <c r="N746" s="230"/>
      <c r="O746" s="230"/>
      <c r="P746" s="230"/>
      <c r="Q746" s="230"/>
      <c r="R746" s="230"/>
      <c r="S746" s="230"/>
      <c r="T746" s="231"/>
      <c r="AT746" s="232" t="s">
        <v>134</v>
      </c>
      <c r="AU746" s="232" t="s">
        <v>86</v>
      </c>
      <c r="AV746" s="12" t="s">
        <v>84</v>
      </c>
      <c r="AW746" s="12" t="s">
        <v>37</v>
      </c>
      <c r="AX746" s="12" t="s">
        <v>76</v>
      </c>
      <c r="AY746" s="232" t="s">
        <v>124</v>
      </c>
    </row>
    <row r="747" s="13" customFormat="1">
      <c r="B747" s="233"/>
      <c r="C747" s="234"/>
      <c r="D747" s="220" t="s">
        <v>134</v>
      </c>
      <c r="E747" s="235" t="s">
        <v>19</v>
      </c>
      <c r="F747" s="236" t="s">
        <v>591</v>
      </c>
      <c r="G747" s="234"/>
      <c r="H747" s="237">
        <v>19.879999999999999</v>
      </c>
      <c r="I747" s="238"/>
      <c r="J747" s="234"/>
      <c r="K747" s="234"/>
      <c r="L747" s="239"/>
      <c r="M747" s="240"/>
      <c r="N747" s="241"/>
      <c r="O747" s="241"/>
      <c r="P747" s="241"/>
      <c r="Q747" s="241"/>
      <c r="R747" s="241"/>
      <c r="S747" s="241"/>
      <c r="T747" s="242"/>
      <c r="AT747" s="243" t="s">
        <v>134</v>
      </c>
      <c r="AU747" s="243" t="s">
        <v>86</v>
      </c>
      <c r="AV747" s="13" t="s">
        <v>86</v>
      </c>
      <c r="AW747" s="13" t="s">
        <v>37</v>
      </c>
      <c r="AX747" s="13" t="s">
        <v>76</v>
      </c>
      <c r="AY747" s="243" t="s">
        <v>124</v>
      </c>
    </row>
    <row r="748" s="13" customFormat="1">
      <c r="B748" s="233"/>
      <c r="C748" s="234"/>
      <c r="D748" s="220" t="s">
        <v>134</v>
      </c>
      <c r="E748" s="235" t="s">
        <v>19</v>
      </c>
      <c r="F748" s="236" t="s">
        <v>665</v>
      </c>
      <c r="G748" s="234"/>
      <c r="H748" s="237">
        <v>50.18</v>
      </c>
      <c r="I748" s="238"/>
      <c r="J748" s="234"/>
      <c r="K748" s="234"/>
      <c r="L748" s="239"/>
      <c r="M748" s="240"/>
      <c r="N748" s="241"/>
      <c r="O748" s="241"/>
      <c r="P748" s="241"/>
      <c r="Q748" s="241"/>
      <c r="R748" s="241"/>
      <c r="S748" s="241"/>
      <c r="T748" s="242"/>
      <c r="AT748" s="243" t="s">
        <v>134</v>
      </c>
      <c r="AU748" s="243" t="s">
        <v>86</v>
      </c>
      <c r="AV748" s="13" t="s">
        <v>86</v>
      </c>
      <c r="AW748" s="13" t="s">
        <v>37</v>
      </c>
      <c r="AX748" s="13" t="s">
        <v>76</v>
      </c>
      <c r="AY748" s="243" t="s">
        <v>124</v>
      </c>
    </row>
    <row r="749" s="13" customFormat="1">
      <c r="B749" s="233"/>
      <c r="C749" s="234"/>
      <c r="D749" s="220" t="s">
        <v>134</v>
      </c>
      <c r="E749" s="235" t="s">
        <v>19</v>
      </c>
      <c r="F749" s="236" t="s">
        <v>666</v>
      </c>
      <c r="G749" s="234"/>
      <c r="H749" s="237">
        <v>-3.04</v>
      </c>
      <c r="I749" s="238"/>
      <c r="J749" s="234"/>
      <c r="K749" s="234"/>
      <c r="L749" s="239"/>
      <c r="M749" s="240"/>
      <c r="N749" s="241"/>
      <c r="O749" s="241"/>
      <c r="P749" s="241"/>
      <c r="Q749" s="241"/>
      <c r="R749" s="241"/>
      <c r="S749" s="241"/>
      <c r="T749" s="242"/>
      <c r="AT749" s="243" t="s">
        <v>134</v>
      </c>
      <c r="AU749" s="243" t="s">
        <v>86</v>
      </c>
      <c r="AV749" s="13" t="s">
        <v>86</v>
      </c>
      <c r="AW749" s="13" t="s">
        <v>37</v>
      </c>
      <c r="AX749" s="13" t="s">
        <v>76</v>
      </c>
      <c r="AY749" s="243" t="s">
        <v>124</v>
      </c>
    </row>
    <row r="750" s="13" customFormat="1">
      <c r="B750" s="233"/>
      <c r="C750" s="234"/>
      <c r="D750" s="220" t="s">
        <v>134</v>
      </c>
      <c r="E750" s="235" t="s">
        <v>19</v>
      </c>
      <c r="F750" s="236" t="s">
        <v>667</v>
      </c>
      <c r="G750" s="234"/>
      <c r="H750" s="237">
        <v>0.47999999999999998</v>
      </c>
      <c r="I750" s="238"/>
      <c r="J750" s="234"/>
      <c r="K750" s="234"/>
      <c r="L750" s="239"/>
      <c r="M750" s="240"/>
      <c r="N750" s="241"/>
      <c r="O750" s="241"/>
      <c r="P750" s="241"/>
      <c r="Q750" s="241"/>
      <c r="R750" s="241"/>
      <c r="S750" s="241"/>
      <c r="T750" s="242"/>
      <c r="AT750" s="243" t="s">
        <v>134</v>
      </c>
      <c r="AU750" s="243" t="s">
        <v>86</v>
      </c>
      <c r="AV750" s="13" t="s">
        <v>86</v>
      </c>
      <c r="AW750" s="13" t="s">
        <v>37</v>
      </c>
      <c r="AX750" s="13" t="s">
        <v>76</v>
      </c>
      <c r="AY750" s="243" t="s">
        <v>124</v>
      </c>
    </row>
    <row r="751" s="12" customFormat="1">
      <c r="B751" s="223"/>
      <c r="C751" s="224"/>
      <c r="D751" s="220" t="s">
        <v>134</v>
      </c>
      <c r="E751" s="225" t="s">
        <v>19</v>
      </c>
      <c r="F751" s="226" t="s">
        <v>181</v>
      </c>
      <c r="G751" s="224"/>
      <c r="H751" s="225" t="s">
        <v>19</v>
      </c>
      <c r="I751" s="227"/>
      <c r="J751" s="224"/>
      <c r="K751" s="224"/>
      <c r="L751" s="228"/>
      <c r="M751" s="229"/>
      <c r="N751" s="230"/>
      <c r="O751" s="230"/>
      <c r="P751" s="230"/>
      <c r="Q751" s="230"/>
      <c r="R751" s="230"/>
      <c r="S751" s="230"/>
      <c r="T751" s="231"/>
      <c r="AT751" s="232" t="s">
        <v>134</v>
      </c>
      <c r="AU751" s="232" t="s">
        <v>86</v>
      </c>
      <c r="AV751" s="12" t="s">
        <v>84</v>
      </c>
      <c r="AW751" s="12" t="s">
        <v>37</v>
      </c>
      <c r="AX751" s="12" t="s">
        <v>76</v>
      </c>
      <c r="AY751" s="232" t="s">
        <v>124</v>
      </c>
    </row>
    <row r="752" s="13" customFormat="1">
      <c r="B752" s="233"/>
      <c r="C752" s="234"/>
      <c r="D752" s="220" t="s">
        <v>134</v>
      </c>
      <c r="E752" s="235" t="s">
        <v>19</v>
      </c>
      <c r="F752" s="236" t="s">
        <v>594</v>
      </c>
      <c r="G752" s="234"/>
      <c r="H752" s="237">
        <v>17.954999999999998</v>
      </c>
      <c r="I752" s="238"/>
      <c r="J752" s="234"/>
      <c r="K752" s="234"/>
      <c r="L752" s="239"/>
      <c r="M752" s="240"/>
      <c r="N752" s="241"/>
      <c r="O752" s="241"/>
      <c r="P752" s="241"/>
      <c r="Q752" s="241"/>
      <c r="R752" s="241"/>
      <c r="S752" s="241"/>
      <c r="T752" s="242"/>
      <c r="AT752" s="243" t="s">
        <v>134</v>
      </c>
      <c r="AU752" s="243" t="s">
        <v>86</v>
      </c>
      <c r="AV752" s="13" t="s">
        <v>86</v>
      </c>
      <c r="AW752" s="13" t="s">
        <v>37</v>
      </c>
      <c r="AX752" s="13" t="s">
        <v>76</v>
      </c>
      <c r="AY752" s="243" t="s">
        <v>124</v>
      </c>
    </row>
    <row r="753" s="13" customFormat="1">
      <c r="B753" s="233"/>
      <c r="C753" s="234"/>
      <c r="D753" s="220" t="s">
        <v>134</v>
      </c>
      <c r="E753" s="235" t="s">
        <v>19</v>
      </c>
      <c r="F753" s="236" t="s">
        <v>668</v>
      </c>
      <c r="G753" s="234"/>
      <c r="H753" s="237">
        <v>46.020000000000003</v>
      </c>
      <c r="I753" s="238"/>
      <c r="J753" s="234"/>
      <c r="K753" s="234"/>
      <c r="L753" s="239"/>
      <c r="M753" s="240"/>
      <c r="N753" s="241"/>
      <c r="O753" s="241"/>
      <c r="P753" s="241"/>
      <c r="Q753" s="241"/>
      <c r="R753" s="241"/>
      <c r="S753" s="241"/>
      <c r="T753" s="242"/>
      <c r="AT753" s="243" t="s">
        <v>134</v>
      </c>
      <c r="AU753" s="243" t="s">
        <v>86</v>
      </c>
      <c r="AV753" s="13" t="s">
        <v>86</v>
      </c>
      <c r="AW753" s="13" t="s">
        <v>37</v>
      </c>
      <c r="AX753" s="13" t="s">
        <v>76</v>
      </c>
      <c r="AY753" s="243" t="s">
        <v>124</v>
      </c>
    </row>
    <row r="754" s="13" customFormat="1">
      <c r="B754" s="233"/>
      <c r="C754" s="234"/>
      <c r="D754" s="220" t="s">
        <v>134</v>
      </c>
      <c r="E754" s="235" t="s">
        <v>19</v>
      </c>
      <c r="F754" s="236" t="s">
        <v>669</v>
      </c>
      <c r="G754" s="234"/>
      <c r="H754" s="237">
        <v>-4.4800000000000004</v>
      </c>
      <c r="I754" s="238"/>
      <c r="J754" s="234"/>
      <c r="K754" s="234"/>
      <c r="L754" s="239"/>
      <c r="M754" s="240"/>
      <c r="N754" s="241"/>
      <c r="O754" s="241"/>
      <c r="P754" s="241"/>
      <c r="Q754" s="241"/>
      <c r="R754" s="241"/>
      <c r="S754" s="241"/>
      <c r="T754" s="242"/>
      <c r="AT754" s="243" t="s">
        <v>134</v>
      </c>
      <c r="AU754" s="243" t="s">
        <v>86</v>
      </c>
      <c r="AV754" s="13" t="s">
        <v>86</v>
      </c>
      <c r="AW754" s="13" t="s">
        <v>37</v>
      </c>
      <c r="AX754" s="13" t="s">
        <v>76</v>
      </c>
      <c r="AY754" s="243" t="s">
        <v>124</v>
      </c>
    </row>
    <row r="755" s="13" customFormat="1">
      <c r="B755" s="233"/>
      <c r="C755" s="234"/>
      <c r="D755" s="220" t="s">
        <v>134</v>
      </c>
      <c r="E755" s="235" t="s">
        <v>19</v>
      </c>
      <c r="F755" s="236" t="s">
        <v>670</v>
      </c>
      <c r="G755" s="234"/>
      <c r="H755" s="237">
        <v>0.95999999999999996</v>
      </c>
      <c r="I755" s="238"/>
      <c r="J755" s="234"/>
      <c r="K755" s="234"/>
      <c r="L755" s="239"/>
      <c r="M755" s="240"/>
      <c r="N755" s="241"/>
      <c r="O755" s="241"/>
      <c r="P755" s="241"/>
      <c r="Q755" s="241"/>
      <c r="R755" s="241"/>
      <c r="S755" s="241"/>
      <c r="T755" s="242"/>
      <c r="AT755" s="243" t="s">
        <v>134</v>
      </c>
      <c r="AU755" s="243" t="s">
        <v>86</v>
      </c>
      <c r="AV755" s="13" t="s">
        <v>86</v>
      </c>
      <c r="AW755" s="13" t="s">
        <v>37</v>
      </c>
      <c r="AX755" s="13" t="s">
        <v>76</v>
      </c>
      <c r="AY755" s="243" t="s">
        <v>124</v>
      </c>
    </row>
    <row r="756" s="12" customFormat="1">
      <c r="B756" s="223"/>
      <c r="C756" s="224"/>
      <c r="D756" s="220" t="s">
        <v>134</v>
      </c>
      <c r="E756" s="225" t="s">
        <v>19</v>
      </c>
      <c r="F756" s="226" t="s">
        <v>183</v>
      </c>
      <c r="G756" s="224"/>
      <c r="H756" s="225" t="s">
        <v>19</v>
      </c>
      <c r="I756" s="227"/>
      <c r="J756" s="224"/>
      <c r="K756" s="224"/>
      <c r="L756" s="228"/>
      <c r="M756" s="229"/>
      <c r="N756" s="230"/>
      <c r="O756" s="230"/>
      <c r="P756" s="230"/>
      <c r="Q756" s="230"/>
      <c r="R756" s="230"/>
      <c r="S756" s="230"/>
      <c r="T756" s="231"/>
      <c r="AT756" s="232" t="s">
        <v>134</v>
      </c>
      <c r="AU756" s="232" t="s">
        <v>86</v>
      </c>
      <c r="AV756" s="12" t="s">
        <v>84</v>
      </c>
      <c r="AW756" s="12" t="s">
        <v>37</v>
      </c>
      <c r="AX756" s="12" t="s">
        <v>76</v>
      </c>
      <c r="AY756" s="232" t="s">
        <v>124</v>
      </c>
    </row>
    <row r="757" s="13" customFormat="1">
      <c r="B757" s="233"/>
      <c r="C757" s="234"/>
      <c r="D757" s="220" t="s">
        <v>134</v>
      </c>
      <c r="E757" s="235" t="s">
        <v>19</v>
      </c>
      <c r="F757" s="236" t="s">
        <v>596</v>
      </c>
      <c r="G757" s="234"/>
      <c r="H757" s="237">
        <v>4.8129999999999997</v>
      </c>
      <c r="I757" s="238"/>
      <c r="J757" s="234"/>
      <c r="K757" s="234"/>
      <c r="L757" s="239"/>
      <c r="M757" s="240"/>
      <c r="N757" s="241"/>
      <c r="O757" s="241"/>
      <c r="P757" s="241"/>
      <c r="Q757" s="241"/>
      <c r="R757" s="241"/>
      <c r="S757" s="241"/>
      <c r="T757" s="242"/>
      <c r="AT757" s="243" t="s">
        <v>134</v>
      </c>
      <c r="AU757" s="243" t="s">
        <v>86</v>
      </c>
      <c r="AV757" s="13" t="s">
        <v>86</v>
      </c>
      <c r="AW757" s="13" t="s">
        <v>37</v>
      </c>
      <c r="AX757" s="13" t="s">
        <v>76</v>
      </c>
      <c r="AY757" s="243" t="s">
        <v>124</v>
      </c>
    </row>
    <row r="758" s="13" customFormat="1">
      <c r="B758" s="233"/>
      <c r="C758" s="234"/>
      <c r="D758" s="220" t="s">
        <v>134</v>
      </c>
      <c r="E758" s="235" t="s">
        <v>19</v>
      </c>
      <c r="F758" s="236" t="s">
        <v>671</v>
      </c>
      <c r="G758" s="234"/>
      <c r="H758" s="237">
        <v>23.399999999999999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AT758" s="243" t="s">
        <v>134</v>
      </c>
      <c r="AU758" s="243" t="s">
        <v>86</v>
      </c>
      <c r="AV758" s="13" t="s">
        <v>86</v>
      </c>
      <c r="AW758" s="13" t="s">
        <v>37</v>
      </c>
      <c r="AX758" s="13" t="s">
        <v>76</v>
      </c>
      <c r="AY758" s="243" t="s">
        <v>124</v>
      </c>
    </row>
    <row r="759" s="13" customFormat="1">
      <c r="B759" s="233"/>
      <c r="C759" s="234"/>
      <c r="D759" s="220" t="s">
        <v>134</v>
      </c>
      <c r="E759" s="235" t="s">
        <v>19</v>
      </c>
      <c r="F759" s="236" t="s">
        <v>672</v>
      </c>
      <c r="G759" s="234"/>
      <c r="H759" s="237">
        <v>-7.2699999999999996</v>
      </c>
      <c r="I759" s="238"/>
      <c r="J759" s="234"/>
      <c r="K759" s="234"/>
      <c r="L759" s="239"/>
      <c r="M759" s="240"/>
      <c r="N759" s="241"/>
      <c r="O759" s="241"/>
      <c r="P759" s="241"/>
      <c r="Q759" s="241"/>
      <c r="R759" s="241"/>
      <c r="S759" s="241"/>
      <c r="T759" s="242"/>
      <c r="AT759" s="243" t="s">
        <v>134</v>
      </c>
      <c r="AU759" s="243" t="s">
        <v>86</v>
      </c>
      <c r="AV759" s="13" t="s">
        <v>86</v>
      </c>
      <c r="AW759" s="13" t="s">
        <v>37</v>
      </c>
      <c r="AX759" s="13" t="s">
        <v>76</v>
      </c>
      <c r="AY759" s="243" t="s">
        <v>124</v>
      </c>
    </row>
    <row r="760" s="13" customFormat="1">
      <c r="B760" s="233"/>
      <c r="C760" s="234"/>
      <c r="D760" s="220" t="s">
        <v>134</v>
      </c>
      <c r="E760" s="235" t="s">
        <v>19</v>
      </c>
      <c r="F760" s="236" t="s">
        <v>673</v>
      </c>
      <c r="G760" s="234"/>
      <c r="H760" s="237">
        <v>2.8199999999999998</v>
      </c>
      <c r="I760" s="238"/>
      <c r="J760" s="234"/>
      <c r="K760" s="234"/>
      <c r="L760" s="239"/>
      <c r="M760" s="240"/>
      <c r="N760" s="241"/>
      <c r="O760" s="241"/>
      <c r="P760" s="241"/>
      <c r="Q760" s="241"/>
      <c r="R760" s="241"/>
      <c r="S760" s="241"/>
      <c r="T760" s="242"/>
      <c r="AT760" s="243" t="s">
        <v>134</v>
      </c>
      <c r="AU760" s="243" t="s">
        <v>86</v>
      </c>
      <c r="AV760" s="13" t="s">
        <v>86</v>
      </c>
      <c r="AW760" s="13" t="s">
        <v>37</v>
      </c>
      <c r="AX760" s="13" t="s">
        <v>76</v>
      </c>
      <c r="AY760" s="243" t="s">
        <v>124</v>
      </c>
    </row>
    <row r="761" s="12" customFormat="1">
      <c r="B761" s="223"/>
      <c r="C761" s="224"/>
      <c r="D761" s="220" t="s">
        <v>134</v>
      </c>
      <c r="E761" s="225" t="s">
        <v>19</v>
      </c>
      <c r="F761" s="226" t="s">
        <v>185</v>
      </c>
      <c r="G761" s="224"/>
      <c r="H761" s="225" t="s">
        <v>19</v>
      </c>
      <c r="I761" s="227"/>
      <c r="J761" s="224"/>
      <c r="K761" s="224"/>
      <c r="L761" s="228"/>
      <c r="M761" s="229"/>
      <c r="N761" s="230"/>
      <c r="O761" s="230"/>
      <c r="P761" s="230"/>
      <c r="Q761" s="230"/>
      <c r="R761" s="230"/>
      <c r="S761" s="230"/>
      <c r="T761" s="231"/>
      <c r="AT761" s="232" t="s">
        <v>134</v>
      </c>
      <c r="AU761" s="232" t="s">
        <v>86</v>
      </c>
      <c r="AV761" s="12" t="s">
        <v>84</v>
      </c>
      <c r="AW761" s="12" t="s">
        <v>37</v>
      </c>
      <c r="AX761" s="12" t="s">
        <v>76</v>
      </c>
      <c r="AY761" s="232" t="s">
        <v>124</v>
      </c>
    </row>
    <row r="762" s="13" customFormat="1">
      <c r="B762" s="233"/>
      <c r="C762" s="234"/>
      <c r="D762" s="220" t="s">
        <v>134</v>
      </c>
      <c r="E762" s="235" t="s">
        <v>19</v>
      </c>
      <c r="F762" s="236" t="s">
        <v>674</v>
      </c>
      <c r="G762" s="234"/>
      <c r="H762" s="237">
        <v>1.917</v>
      </c>
      <c r="I762" s="238"/>
      <c r="J762" s="234"/>
      <c r="K762" s="234"/>
      <c r="L762" s="239"/>
      <c r="M762" s="240"/>
      <c r="N762" s="241"/>
      <c r="O762" s="241"/>
      <c r="P762" s="241"/>
      <c r="Q762" s="241"/>
      <c r="R762" s="241"/>
      <c r="S762" s="241"/>
      <c r="T762" s="242"/>
      <c r="AT762" s="243" t="s">
        <v>134</v>
      </c>
      <c r="AU762" s="243" t="s">
        <v>86</v>
      </c>
      <c r="AV762" s="13" t="s">
        <v>86</v>
      </c>
      <c r="AW762" s="13" t="s">
        <v>37</v>
      </c>
      <c r="AX762" s="13" t="s">
        <v>76</v>
      </c>
      <c r="AY762" s="243" t="s">
        <v>124</v>
      </c>
    </row>
    <row r="763" s="13" customFormat="1">
      <c r="B763" s="233"/>
      <c r="C763" s="234"/>
      <c r="D763" s="220" t="s">
        <v>134</v>
      </c>
      <c r="E763" s="235" t="s">
        <v>19</v>
      </c>
      <c r="F763" s="236" t="s">
        <v>675</v>
      </c>
      <c r="G763" s="234"/>
      <c r="H763" s="237">
        <v>15.756</v>
      </c>
      <c r="I763" s="238"/>
      <c r="J763" s="234"/>
      <c r="K763" s="234"/>
      <c r="L763" s="239"/>
      <c r="M763" s="240"/>
      <c r="N763" s="241"/>
      <c r="O763" s="241"/>
      <c r="P763" s="241"/>
      <c r="Q763" s="241"/>
      <c r="R763" s="241"/>
      <c r="S763" s="241"/>
      <c r="T763" s="242"/>
      <c r="AT763" s="243" t="s">
        <v>134</v>
      </c>
      <c r="AU763" s="243" t="s">
        <v>86</v>
      </c>
      <c r="AV763" s="13" t="s">
        <v>86</v>
      </c>
      <c r="AW763" s="13" t="s">
        <v>37</v>
      </c>
      <c r="AX763" s="13" t="s">
        <v>76</v>
      </c>
      <c r="AY763" s="243" t="s">
        <v>124</v>
      </c>
    </row>
    <row r="764" s="13" customFormat="1">
      <c r="B764" s="233"/>
      <c r="C764" s="234"/>
      <c r="D764" s="220" t="s">
        <v>134</v>
      </c>
      <c r="E764" s="235" t="s">
        <v>19</v>
      </c>
      <c r="F764" s="236" t="s">
        <v>676</v>
      </c>
      <c r="G764" s="234"/>
      <c r="H764" s="237">
        <v>-1.5</v>
      </c>
      <c r="I764" s="238"/>
      <c r="J764" s="234"/>
      <c r="K764" s="234"/>
      <c r="L764" s="239"/>
      <c r="M764" s="240"/>
      <c r="N764" s="241"/>
      <c r="O764" s="241"/>
      <c r="P764" s="241"/>
      <c r="Q764" s="241"/>
      <c r="R764" s="241"/>
      <c r="S764" s="241"/>
      <c r="T764" s="242"/>
      <c r="AT764" s="243" t="s">
        <v>134</v>
      </c>
      <c r="AU764" s="243" t="s">
        <v>86</v>
      </c>
      <c r="AV764" s="13" t="s">
        <v>86</v>
      </c>
      <c r="AW764" s="13" t="s">
        <v>37</v>
      </c>
      <c r="AX764" s="13" t="s">
        <v>76</v>
      </c>
      <c r="AY764" s="243" t="s">
        <v>124</v>
      </c>
    </row>
    <row r="765" s="12" customFormat="1">
      <c r="B765" s="223"/>
      <c r="C765" s="224"/>
      <c r="D765" s="220" t="s">
        <v>134</v>
      </c>
      <c r="E765" s="225" t="s">
        <v>19</v>
      </c>
      <c r="F765" s="226" t="s">
        <v>187</v>
      </c>
      <c r="G765" s="224"/>
      <c r="H765" s="225" t="s">
        <v>19</v>
      </c>
      <c r="I765" s="227"/>
      <c r="J765" s="224"/>
      <c r="K765" s="224"/>
      <c r="L765" s="228"/>
      <c r="M765" s="229"/>
      <c r="N765" s="230"/>
      <c r="O765" s="230"/>
      <c r="P765" s="230"/>
      <c r="Q765" s="230"/>
      <c r="R765" s="230"/>
      <c r="S765" s="230"/>
      <c r="T765" s="231"/>
      <c r="AT765" s="232" t="s">
        <v>134</v>
      </c>
      <c r="AU765" s="232" t="s">
        <v>86</v>
      </c>
      <c r="AV765" s="12" t="s">
        <v>84</v>
      </c>
      <c r="AW765" s="12" t="s">
        <v>37</v>
      </c>
      <c r="AX765" s="12" t="s">
        <v>76</v>
      </c>
      <c r="AY765" s="232" t="s">
        <v>124</v>
      </c>
    </row>
    <row r="766" s="13" customFormat="1">
      <c r="B766" s="233"/>
      <c r="C766" s="234"/>
      <c r="D766" s="220" t="s">
        <v>134</v>
      </c>
      <c r="E766" s="235" t="s">
        <v>19</v>
      </c>
      <c r="F766" s="236" t="s">
        <v>677</v>
      </c>
      <c r="G766" s="234"/>
      <c r="H766" s="237">
        <v>2.3260000000000001</v>
      </c>
      <c r="I766" s="238"/>
      <c r="J766" s="234"/>
      <c r="K766" s="234"/>
      <c r="L766" s="239"/>
      <c r="M766" s="240"/>
      <c r="N766" s="241"/>
      <c r="O766" s="241"/>
      <c r="P766" s="241"/>
      <c r="Q766" s="241"/>
      <c r="R766" s="241"/>
      <c r="S766" s="241"/>
      <c r="T766" s="242"/>
      <c r="AT766" s="243" t="s">
        <v>134</v>
      </c>
      <c r="AU766" s="243" t="s">
        <v>86</v>
      </c>
      <c r="AV766" s="13" t="s">
        <v>86</v>
      </c>
      <c r="AW766" s="13" t="s">
        <v>37</v>
      </c>
      <c r="AX766" s="13" t="s">
        <v>76</v>
      </c>
      <c r="AY766" s="243" t="s">
        <v>124</v>
      </c>
    </row>
    <row r="767" s="13" customFormat="1">
      <c r="B767" s="233"/>
      <c r="C767" s="234"/>
      <c r="D767" s="220" t="s">
        <v>134</v>
      </c>
      <c r="E767" s="235" t="s">
        <v>19</v>
      </c>
      <c r="F767" s="236" t="s">
        <v>678</v>
      </c>
      <c r="G767" s="234"/>
      <c r="H767" s="237">
        <v>24.024000000000001</v>
      </c>
      <c r="I767" s="238"/>
      <c r="J767" s="234"/>
      <c r="K767" s="234"/>
      <c r="L767" s="239"/>
      <c r="M767" s="240"/>
      <c r="N767" s="241"/>
      <c r="O767" s="241"/>
      <c r="P767" s="241"/>
      <c r="Q767" s="241"/>
      <c r="R767" s="241"/>
      <c r="S767" s="241"/>
      <c r="T767" s="242"/>
      <c r="AT767" s="243" t="s">
        <v>134</v>
      </c>
      <c r="AU767" s="243" t="s">
        <v>86</v>
      </c>
      <c r="AV767" s="13" t="s">
        <v>86</v>
      </c>
      <c r="AW767" s="13" t="s">
        <v>37</v>
      </c>
      <c r="AX767" s="13" t="s">
        <v>76</v>
      </c>
      <c r="AY767" s="243" t="s">
        <v>124</v>
      </c>
    </row>
    <row r="768" s="13" customFormat="1">
      <c r="B768" s="233"/>
      <c r="C768" s="234"/>
      <c r="D768" s="220" t="s">
        <v>134</v>
      </c>
      <c r="E768" s="235" t="s">
        <v>19</v>
      </c>
      <c r="F768" s="236" t="s">
        <v>679</v>
      </c>
      <c r="G768" s="234"/>
      <c r="H768" s="237">
        <v>-4.1699999999999999</v>
      </c>
      <c r="I768" s="238"/>
      <c r="J768" s="234"/>
      <c r="K768" s="234"/>
      <c r="L768" s="239"/>
      <c r="M768" s="240"/>
      <c r="N768" s="241"/>
      <c r="O768" s="241"/>
      <c r="P768" s="241"/>
      <c r="Q768" s="241"/>
      <c r="R768" s="241"/>
      <c r="S768" s="241"/>
      <c r="T768" s="242"/>
      <c r="AT768" s="243" t="s">
        <v>134</v>
      </c>
      <c r="AU768" s="243" t="s">
        <v>86</v>
      </c>
      <c r="AV768" s="13" t="s">
        <v>86</v>
      </c>
      <c r="AW768" s="13" t="s">
        <v>37</v>
      </c>
      <c r="AX768" s="13" t="s">
        <v>76</v>
      </c>
      <c r="AY768" s="243" t="s">
        <v>124</v>
      </c>
    </row>
    <row r="769" s="12" customFormat="1">
      <c r="B769" s="223"/>
      <c r="C769" s="224"/>
      <c r="D769" s="220" t="s">
        <v>134</v>
      </c>
      <c r="E769" s="225" t="s">
        <v>19</v>
      </c>
      <c r="F769" s="226" t="s">
        <v>189</v>
      </c>
      <c r="G769" s="224"/>
      <c r="H769" s="225" t="s">
        <v>19</v>
      </c>
      <c r="I769" s="227"/>
      <c r="J769" s="224"/>
      <c r="K769" s="224"/>
      <c r="L769" s="228"/>
      <c r="M769" s="229"/>
      <c r="N769" s="230"/>
      <c r="O769" s="230"/>
      <c r="P769" s="230"/>
      <c r="Q769" s="230"/>
      <c r="R769" s="230"/>
      <c r="S769" s="230"/>
      <c r="T769" s="231"/>
      <c r="AT769" s="232" t="s">
        <v>134</v>
      </c>
      <c r="AU769" s="232" t="s">
        <v>86</v>
      </c>
      <c r="AV769" s="12" t="s">
        <v>84</v>
      </c>
      <c r="AW769" s="12" t="s">
        <v>37</v>
      </c>
      <c r="AX769" s="12" t="s">
        <v>76</v>
      </c>
      <c r="AY769" s="232" t="s">
        <v>124</v>
      </c>
    </row>
    <row r="770" s="13" customFormat="1">
      <c r="B770" s="233"/>
      <c r="C770" s="234"/>
      <c r="D770" s="220" t="s">
        <v>134</v>
      </c>
      <c r="E770" s="235" t="s">
        <v>19</v>
      </c>
      <c r="F770" s="236" t="s">
        <v>604</v>
      </c>
      <c r="G770" s="234"/>
      <c r="H770" s="237">
        <v>2.2000000000000002</v>
      </c>
      <c r="I770" s="238"/>
      <c r="J770" s="234"/>
      <c r="K770" s="234"/>
      <c r="L770" s="239"/>
      <c r="M770" s="240"/>
      <c r="N770" s="241"/>
      <c r="O770" s="241"/>
      <c r="P770" s="241"/>
      <c r="Q770" s="241"/>
      <c r="R770" s="241"/>
      <c r="S770" s="241"/>
      <c r="T770" s="242"/>
      <c r="AT770" s="243" t="s">
        <v>134</v>
      </c>
      <c r="AU770" s="243" t="s">
        <v>86</v>
      </c>
      <c r="AV770" s="13" t="s">
        <v>86</v>
      </c>
      <c r="AW770" s="13" t="s">
        <v>37</v>
      </c>
      <c r="AX770" s="13" t="s">
        <v>76</v>
      </c>
      <c r="AY770" s="243" t="s">
        <v>124</v>
      </c>
    </row>
    <row r="771" s="13" customFormat="1">
      <c r="B771" s="233"/>
      <c r="C771" s="234"/>
      <c r="D771" s="220" t="s">
        <v>134</v>
      </c>
      <c r="E771" s="235" t="s">
        <v>19</v>
      </c>
      <c r="F771" s="236" t="s">
        <v>680</v>
      </c>
      <c r="G771" s="234"/>
      <c r="H771" s="237">
        <v>15.470000000000001</v>
      </c>
      <c r="I771" s="238"/>
      <c r="J771" s="234"/>
      <c r="K771" s="234"/>
      <c r="L771" s="239"/>
      <c r="M771" s="240"/>
      <c r="N771" s="241"/>
      <c r="O771" s="241"/>
      <c r="P771" s="241"/>
      <c r="Q771" s="241"/>
      <c r="R771" s="241"/>
      <c r="S771" s="241"/>
      <c r="T771" s="242"/>
      <c r="AT771" s="243" t="s">
        <v>134</v>
      </c>
      <c r="AU771" s="243" t="s">
        <v>86</v>
      </c>
      <c r="AV771" s="13" t="s">
        <v>86</v>
      </c>
      <c r="AW771" s="13" t="s">
        <v>37</v>
      </c>
      <c r="AX771" s="13" t="s">
        <v>76</v>
      </c>
      <c r="AY771" s="243" t="s">
        <v>124</v>
      </c>
    </row>
    <row r="772" s="13" customFormat="1">
      <c r="B772" s="233"/>
      <c r="C772" s="234"/>
      <c r="D772" s="220" t="s">
        <v>134</v>
      </c>
      <c r="E772" s="235" t="s">
        <v>19</v>
      </c>
      <c r="F772" s="236" t="s">
        <v>681</v>
      </c>
      <c r="G772" s="234"/>
      <c r="H772" s="237">
        <v>-2.3999999999999999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AT772" s="243" t="s">
        <v>134</v>
      </c>
      <c r="AU772" s="243" t="s">
        <v>86</v>
      </c>
      <c r="AV772" s="13" t="s">
        <v>86</v>
      </c>
      <c r="AW772" s="13" t="s">
        <v>37</v>
      </c>
      <c r="AX772" s="13" t="s">
        <v>76</v>
      </c>
      <c r="AY772" s="243" t="s">
        <v>124</v>
      </c>
    </row>
    <row r="773" s="12" customFormat="1">
      <c r="B773" s="223"/>
      <c r="C773" s="224"/>
      <c r="D773" s="220" t="s">
        <v>134</v>
      </c>
      <c r="E773" s="225" t="s">
        <v>19</v>
      </c>
      <c r="F773" s="226" t="s">
        <v>412</v>
      </c>
      <c r="G773" s="224"/>
      <c r="H773" s="225" t="s">
        <v>19</v>
      </c>
      <c r="I773" s="227"/>
      <c r="J773" s="224"/>
      <c r="K773" s="224"/>
      <c r="L773" s="228"/>
      <c r="M773" s="229"/>
      <c r="N773" s="230"/>
      <c r="O773" s="230"/>
      <c r="P773" s="230"/>
      <c r="Q773" s="230"/>
      <c r="R773" s="230"/>
      <c r="S773" s="230"/>
      <c r="T773" s="231"/>
      <c r="AT773" s="232" t="s">
        <v>134</v>
      </c>
      <c r="AU773" s="232" t="s">
        <v>86</v>
      </c>
      <c r="AV773" s="12" t="s">
        <v>84</v>
      </c>
      <c r="AW773" s="12" t="s">
        <v>37</v>
      </c>
      <c r="AX773" s="12" t="s">
        <v>76</v>
      </c>
      <c r="AY773" s="232" t="s">
        <v>124</v>
      </c>
    </row>
    <row r="774" s="13" customFormat="1">
      <c r="B774" s="233"/>
      <c r="C774" s="234"/>
      <c r="D774" s="220" t="s">
        <v>134</v>
      </c>
      <c r="E774" s="235" t="s">
        <v>19</v>
      </c>
      <c r="F774" s="236" t="s">
        <v>607</v>
      </c>
      <c r="G774" s="234"/>
      <c r="H774" s="237">
        <v>1.8</v>
      </c>
      <c r="I774" s="238"/>
      <c r="J774" s="234"/>
      <c r="K774" s="234"/>
      <c r="L774" s="239"/>
      <c r="M774" s="240"/>
      <c r="N774" s="241"/>
      <c r="O774" s="241"/>
      <c r="P774" s="241"/>
      <c r="Q774" s="241"/>
      <c r="R774" s="241"/>
      <c r="S774" s="241"/>
      <c r="T774" s="242"/>
      <c r="AT774" s="243" t="s">
        <v>134</v>
      </c>
      <c r="AU774" s="243" t="s">
        <v>86</v>
      </c>
      <c r="AV774" s="13" t="s">
        <v>86</v>
      </c>
      <c r="AW774" s="13" t="s">
        <v>37</v>
      </c>
      <c r="AX774" s="13" t="s">
        <v>76</v>
      </c>
      <c r="AY774" s="243" t="s">
        <v>124</v>
      </c>
    </row>
    <row r="775" s="13" customFormat="1">
      <c r="B775" s="233"/>
      <c r="C775" s="234"/>
      <c r="D775" s="220" t="s">
        <v>134</v>
      </c>
      <c r="E775" s="235" t="s">
        <v>19</v>
      </c>
      <c r="F775" s="236" t="s">
        <v>682</v>
      </c>
      <c r="G775" s="234"/>
      <c r="H775" s="237">
        <v>15.08</v>
      </c>
      <c r="I775" s="238"/>
      <c r="J775" s="234"/>
      <c r="K775" s="234"/>
      <c r="L775" s="239"/>
      <c r="M775" s="240"/>
      <c r="N775" s="241"/>
      <c r="O775" s="241"/>
      <c r="P775" s="241"/>
      <c r="Q775" s="241"/>
      <c r="R775" s="241"/>
      <c r="S775" s="241"/>
      <c r="T775" s="242"/>
      <c r="AT775" s="243" t="s">
        <v>134</v>
      </c>
      <c r="AU775" s="243" t="s">
        <v>86</v>
      </c>
      <c r="AV775" s="13" t="s">
        <v>86</v>
      </c>
      <c r="AW775" s="13" t="s">
        <v>37</v>
      </c>
      <c r="AX775" s="13" t="s">
        <v>76</v>
      </c>
      <c r="AY775" s="243" t="s">
        <v>124</v>
      </c>
    </row>
    <row r="776" s="13" customFormat="1">
      <c r="B776" s="233"/>
      <c r="C776" s="234"/>
      <c r="D776" s="220" t="s">
        <v>134</v>
      </c>
      <c r="E776" s="235" t="s">
        <v>19</v>
      </c>
      <c r="F776" s="236" t="s">
        <v>683</v>
      </c>
      <c r="G776" s="234"/>
      <c r="H776" s="237">
        <v>-1.2</v>
      </c>
      <c r="I776" s="238"/>
      <c r="J776" s="234"/>
      <c r="K776" s="234"/>
      <c r="L776" s="239"/>
      <c r="M776" s="240"/>
      <c r="N776" s="241"/>
      <c r="O776" s="241"/>
      <c r="P776" s="241"/>
      <c r="Q776" s="241"/>
      <c r="R776" s="241"/>
      <c r="S776" s="241"/>
      <c r="T776" s="242"/>
      <c r="AT776" s="243" t="s">
        <v>134</v>
      </c>
      <c r="AU776" s="243" t="s">
        <v>86</v>
      </c>
      <c r="AV776" s="13" t="s">
        <v>86</v>
      </c>
      <c r="AW776" s="13" t="s">
        <v>37</v>
      </c>
      <c r="AX776" s="13" t="s">
        <v>76</v>
      </c>
      <c r="AY776" s="243" t="s">
        <v>124</v>
      </c>
    </row>
    <row r="777" s="12" customFormat="1">
      <c r="B777" s="223"/>
      <c r="C777" s="224"/>
      <c r="D777" s="220" t="s">
        <v>134</v>
      </c>
      <c r="E777" s="225" t="s">
        <v>19</v>
      </c>
      <c r="F777" s="226" t="s">
        <v>413</v>
      </c>
      <c r="G777" s="224"/>
      <c r="H777" s="225" t="s">
        <v>19</v>
      </c>
      <c r="I777" s="227"/>
      <c r="J777" s="224"/>
      <c r="K777" s="224"/>
      <c r="L777" s="228"/>
      <c r="M777" s="229"/>
      <c r="N777" s="230"/>
      <c r="O777" s="230"/>
      <c r="P777" s="230"/>
      <c r="Q777" s="230"/>
      <c r="R777" s="230"/>
      <c r="S777" s="230"/>
      <c r="T777" s="231"/>
      <c r="AT777" s="232" t="s">
        <v>134</v>
      </c>
      <c r="AU777" s="232" t="s">
        <v>86</v>
      </c>
      <c r="AV777" s="12" t="s">
        <v>84</v>
      </c>
      <c r="AW777" s="12" t="s">
        <v>37</v>
      </c>
      <c r="AX777" s="12" t="s">
        <v>76</v>
      </c>
      <c r="AY777" s="232" t="s">
        <v>124</v>
      </c>
    </row>
    <row r="778" s="13" customFormat="1">
      <c r="B778" s="233"/>
      <c r="C778" s="234"/>
      <c r="D778" s="220" t="s">
        <v>134</v>
      </c>
      <c r="E778" s="235" t="s">
        <v>19</v>
      </c>
      <c r="F778" s="236" t="s">
        <v>609</v>
      </c>
      <c r="G778" s="234"/>
      <c r="H778" s="237">
        <v>4.0800000000000001</v>
      </c>
      <c r="I778" s="238"/>
      <c r="J778" s="234"/>
      <c r="K778" s="234"/>
      <c r="L778" s="239"/>
      <c r="M778" s="240"/>
      <c r="N778" s="241"/>
      <c r="O778" s="241"/>
      <c r="P778" s="241"/>
      <c r="Q778" s="241"/>
      <c r="R778" s="241"/>
      <c r="S778" s="241"/>
      <c r="T778" s="242"/>
      <c r="AT778" s="243" t="s">
        <v>134</v>
      </c>
      <c r="AU778" s="243" t="s">
        <v>86</v>
      </c>
      <c r="AV778" s="13" t="s">
        <v>86</v>
      </c>
      <c r="AW778" s="13" t="s">
        <v>37</v>
      </c>
      <c r="AX778" s="13" t="s">
        <v>76</v>
      </c>
      <c r="AY778" s="243" t="s">
        <v>124</v>
      </c>
    </row>
    <row r="779" s="13" customFormat="1">
      <c r="B779" s="233"/>
      <c r="C779" s="234"/>
      <c r="D779" s="220" t="s">
        <v>134</v>
      </c>
      <c r="E779" s="235" t="s">
        <v>19</v>
      </c>
      <c r="F779" s="236" t="s">
        <v>610</v>
      </c>
      <c r="G779" s="234"/>
      <c r="H779" s="237">
        <v>0.54000000000000004</v>
      </c>
      <c r="I779" s="238"/>
      <c r="J779" s="234"/>
      <c r="K779" s="234"/>
      <c r="L779" s="239"/>
      <c r="M779" s="240"/>
      <c r="N779" s="241"/>
      <c r="O779" s="241"/>
      <c r="P779" s="241"/>
      <c r="Q779" s="241"/>
      <c r="R779" s="241"/>
      <c r="S779" s="241"/>
      <c r="T779" s="242"/>
      <c r="AT779" s="243" t="s">
        <v>134</v>
      </c>
      <c r="AU779" s="243" t="s">
        <v>86</v>
      </c>
      <c r="AV779" s="13" t="s">
        <v>86</v>
      </c>
      <c r="AW779" s="13" t="s">
        <v>37</v>
      </c>
      <c r="AX779" s="13" t="s">
        <v>76</v>
      </c>
      <c r="AY779" s="243" t="s">
        <v>124</v>
      </c>
    </row>
    <row r="780" s="13" customFormat="1">
      <c r="B780" s="233"/>
      <c r="C780" s="234"/>
      <c r="D780" s="220" t="s">
        <v>134</v>
      </c>
      <c r="E780" s="235" t="s">
        <v>19</v>
      </c>
      <c r="F780" s="236" t="s">
        <v>611</v>
      </c>
      <c r="G780" s="234"/>
      <c r="H780" s="237">
        <v>4.3200000000000003</v>
      </c>
      <c r="I780" s="238"/>
      <c r="J780" s="234"/>
      <c r="K780" s="234"/>
      <c r="L780" s="239"/>
      <c r="M780" s="240"/>
      <c r="N780" s="241"/>
      <c r="O780" s="241"/>
      <c r="P780" s="241"/>
      <c r="Q780" s="241"/>
      <c r="R780" s="241"/>
      <c r="S780" s="241"/>
      <c r="T780" s="242"/>
      <c r="AT780" s="243" t="s">
        <v>134</v>
      </c>
      <c r="AU780" s="243" t="s">
        <v>86</v>
      </c>
      <c r="AV780" s="13" t="s">
        <v>86</v>
      </c>
      <c r="AW780" s="13" t="s">
        <v>37</v>
      </c>
      <c r="AX780" s="13" t="s">
        <v>76</v>
      </c>
      <c r="AY780" s="243" t="s">
        <v>124</v>
      </c>
    </row>
    <row r="781" s="12" customFormat="1">
      <c r="B781" s="223"/>
      <c r="C781" s="224"/>
      <c r="D781" s="220" t="s">
        <v>134</v>
      </c>
      <c r="E781" s="225" t="s">
        <v>19</v>
      </c>
      <c r="F781" s="226" t="s">
        <v>612</v>
      </c>
      <c r="G781" s="224"/>
      <c r="H781" s="225" t="s">
        <v>19</v>
      </c>
      <c r="I781" s="227"/>
      <c r="J781" s="224"/>
      <c r="K781" s="224"/>
      <c r="L781" s="228"/>
      <c r="M781" s="229"/>
      <c r="N781" s="230"/>
      <c r="O781" s="230"/>
      <c r="P781" s="230"/>
      <c r="Q781" s="230"/>
      <c r="R781" s="230"/>
      <c r="S781" s="230"/>
      <c r="T781" s="231"/>
      <c r="AT781" s="232" t="s">
        <v>134</v>
      </c>
      <c r="AU781" s="232" t="s">
        <v>86</v>
      </c>
      <c r="AV781" s="12" t="s">
        <v>84</v>
      </c>
      <c r="AW781" s="12" t="s">
        <v>37</v>
      </c>
      <c r="AX781" s="12" t="s">
        <v>76</v>
      </c>
      <c r="AY781" s="232" t="s">
        <v>124</v>
      </c>
    </row>
    <row r="782" s="13" customFormat="1">
      <c r="B782" s="233"/>
      <c r="C782" s="234"/>
      <c r="D782" s="220" t="s">
        <v>134</v>
      </c>
      <c r="E782" s="235" t="s">
        <v>19</v>
      </c>
      <c r="F782" s="236" t="s">
        <v>613</v>
      </c>
      <c r="G782" s="234"/>
      <c r="H782" s="237">
        <v>1.665</v>
      </c>
      <c r="I782" s="238"/>
      <c r="J782" s="234"/>
      <c r="K782" s="234"/>
      <c r="L782" s="239"/>
      <c r="M782" s="240"/>
      <c r="N782" s="241"/>
      <c r="O782" s="241"/>
      <c r="P782" s="241"/>
      <c r="Q782" s="241"/>
      <c r="R782" s="241"/>
      <c r="S782" s="241"/>
      <c r="T782" s="242"/>
      <c r="AT782" s="243" t="s">
        <v>134</v>
      </c>
      <c r="AU782" s="243" t="s">
        <v>86</v>
      </c>
      <c r="AV782" s="13" t="s">
        <v>86</v>
      </c>
      <c r="AW782" s="13" t="s">
        <v>37</v>
      </c>
      <c r="AX782" s="13" t="s">
        <v>76</v>
      </c>
      <c r="AY782" s="243" t="s">
        <v>124</v>
      </c>
    </row>
    <row r="783" s="13" customFormat="1">
      <c r="B783" s="233"/>
      <c r="C783" s="234"/>
      <c r="D783" s="220" t="s">
        <v>134</v>
      </c>
      <c r="E783" s="235" t="s">
        <v>19</v>
      </c>
      <c r="F783" s="236" t="s">
        <v>614</v>
      </c>
      <c r="G783" s="234"/>
      <c r="H783" s="237">
        <v>2.9700000000000002</v>
      </c>
      <c r="I783" s="238"/>
      <c r="J783" s="234"/>
      <c r="K783" s="234"/>
      <c r="L783" s="239"/>
      <c r="M783" s="240"/>
      <c r="N783" s="241"/>
      <c r="O783" s="241"/>
      <c r="P783" s="241"/>
      <c r="Q783" s="241"/>
      <c r="R783" s="241"/>
      <c r="S783" s="241"/>
      <c r="T783" s="242"/>
      <c r="AT783" s="243" t="s">
        <v>134</v>
      </c>
      <c r="AU783" s="243" t="s">
        <v>86</v>
      </c>
      <c r="AV783" s="13" t="s">
        <v>86</v>
      </c>
      <c r="AW783" s="13" t="s">
        <v>37</v>
      </c>
      <c r="AX783" s="13" t="s">
        <v>76</v>
      </c>
      <c r="AY783" s="243" t="s">
        <v>124</v>
      </c>
    </row>
    <row r="784" s="14" customFormat="1">
      <c r="B784" s="244"/>
      <c r="C784" s="245"/>
      <c r="D784" s="220" t="s">
        <v>134</v>
      </c>
      <c r="E784" s="246" t="s">
        <v>19</v>
      </c>
      <c r="F784" s="247" t="s">
        <v>191</v>
      </c>
      <c r="G784" s="245"/>
      <c r="H784" s="248">
        <v>804.37099999999998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AT784" s="254" t="s">
        <v>134</v>
      </c>
      <c r="AU784" s="254" t="s">
        <v>86</v>
      </c>
      <c r="AV784" s="14" t="s">
        <v>192</v>
      </c>
      <c r="AW784" s="14" t="s">
        <v>37</v>
      </c>
      <c r="AX784" s="14" t="s">
        <v>84</v>
      </c>
      <c r="AY784" s="254" t="s">
        <v>124</v>
      </c>
    </row>
    <row r="785" s="11" customFormat="1" ht="25.92" customHeight="1">
      <c r="B785" s="191"/>
      <c r="C785" s="192"/>
      <c r="D785" s="193" t="s">
        <v>75</v>
      </c>
      <c r="E785" s="194" t="s">
        <v>684</v>
      </c>
      <c r="F785" s="194" t="s">
        <v>685</v>
      </c>
      <c r="G785" s="192"/>
      <c r="H785" s="192"/>
      <c r="I785" s="195"/>
      <c r="J785" s="196">
        <f>BK785</f>
        <v>0</v>
      </c>
      <c r="K785" s="192"/>
      <c r="L785" s="197"/>
      <c r="M785" s="198"/>
      <c r="N785" s="199"/>
      <c r="O785" s="199"/>
      <c r="P785" s="200">
        <f>P786</f>
        <v>0</v>
      </c>
      <c r="Q785" s="199"/>
      <c r="R785" s="200">
        <f>R786</f>
        <v>0</v>
      </c>
      <c r="S785" s="199"/>
      <c r="T785" s="201">
        <f>T786</f>
        <v>0</v>
      </c>
      <c r="AR785" s="202" t="s">
        <v>248</v>
      </c>
      <c r="AT785" s="203" t="s">
        <v>75</v>
      </c>
      <c r="AU785" s="203" t="s">
        <v>76</v>
      </c>
      <c r="AY785" s="202" t="s">
        <v>124</v>
      </c>
      <c r="BK785" s="204">
        <f>BK786</f>
        <v>0</v>
      </c>
    </row>
    <row r="786" s="11" customFormat="1" ht="22.8" customHeight="1">
      <c r="B786" s="191"/>
      <c r="C786" s="192"/>
      <c r="D786" s="193" t="s">
        <v>75</v>
      </c>
      <c r="E786" s="205" t="s">
        <v>686</v>
      </c>
      <c r="F786" s="205" t="s">
        <v>687</v>
      </c>
      <c r="G786" s="192"/>
      <c r="H786" s="192"/>
      <c r="I786" s="195"/>
      <c r="J786" s="206">
        <f>BK786</f>
        <v>0</v>
      </c>
      <c r="K786" s="192"/>
      <c r="L786" s="197"/>
      <c r="M786" s="198"/>
      <c r="N786" s="199"/>
      <c r="O786" s="199"/>
      <c r="P786" s="200">
        <f>SUM(P787:P788)</f>
        <v>0</v>
      </c>
      <c r="Q786" s="199"/>
      <c r="R786" s="200">
        <f>SUM(R787:R788)</f>
        <v>0</v>
      </c>
      <c r="S786" s="199"/>
      <c r="T786" s="201">
        <f>SUM(T787:T788)</f>
        <v>0</v>
      </c>
      <c r="AR786" s="202" t="s">
        <v>248</v>
      </c>
      <c r="AT786" s="203" t="s">
        <v>75</v>
      </c>
      <c r="AU786" s="203" t="s">
        <v>84</v>
      </c>
      <c r="AY786" s="202" t="s">
        <v>124</v>
      </c>
      <c r="BK786" s="204">
        <f>SUM(BK787:BK788)</f>
        <v>0</v>
      </c>
    </row>
    <row r="787" s="1" customFormat="1" ht="16.5" customHeight="1">
      <c r="B787" s="38"/>
      <c r="C787" s="207" t="s">
        <v>688</v>
      </c>
      <c r="D787" s="207" t="s">
        <v>127</v>
      </c>
      <c r="E787" s="208" t="s">
        <v>689</v>
      </c>
      <c r="F787" s="209" t="s">
        <v>687</v>
      </c>
      <c r="G787" s="210" t="s">
        <v>368</v>
      </c>
      <c r="H787" s="255"/>
      <c r="I787" s="212"/>
      <c r="J787" s="213">
        <f>ROUND(I787*H787,2)</f>
        <v>0</v>
      </c>
      <c r="K787" s="209" t="s">
        <v>203</v>
      </c>
      <c r="L787" s="43"/>
      <c r="M787" s="214" t="s">
        <v>19</v>
      </c>
      <c r="N787" s="215" t="s">
        <v>47</v>
      </c>
      <c r="O787" s="83"/>
      <c r="P787" s="216">
        <f>O787*H787</f>
        <v>0</v>
      </c>
      <c r="Q787" s="216">
        <v>0</v>
      </c>
      <c r="R787" s="216">
        <f>Q787*H787</f>
        <v>0</v>
      </c>
      <c r="S787" s="216">
        <v>0</v>
      </c>
      <c r="T787" s="217">
        <f>S787*H787</f>
        <v>0</v>
      </c>
      <c r="AR787" s="218" t="s">
        <v>690</v>
      </c>
      <c r="AT787" s="218" t="s">
        <v>127</v>
      </c>
      <c r="AU787" s="218" t="s">
        <v>86</v>
      </c>
      <c r="AY787" s="17" t="s">
        <v>124</v>
      </c>
      <c r="BE787" s="219">
        <f>IF(N787="základní",J787,0)</f>
        <v>0</v>
      </c>
      <c r="BF787" s="219">
        <f>IF(N787="snížená",J787,0)</f>
        <v>0</v>
      </c>
      <c r="BG787" s="219">
        <f>IF(N787="zákl. přenesená",J787,0)</f>
        <v>0</v>
      </c>
      <c r="BH787" s="219">
        <f>IF(N787="sníž. přenesená",J787,0)</f>
        <v>0</v>
      </c>
      <c r="BI787" s="219">
        <f>IF(N787="nulová",J787,0)</f>
        <v>0</v>
      </c>
      <c r="BJ787" s="17" t="s">
        <v>84</v>
      </c>
      <c r="BK787" s="219">
        <f>ROUND(I787*H787,2)</f>
        <v>0</v>
      </c>
      <c r="BL787" s="17" t="s">
        <v>690</v>
      </c>
      <c r="BM787" s="218" t="s">
        <v>691</v>
      </c>
    </row>
    <row r="788" s="1" customFormat="1">
      <c r="B788" s="38"/>
      <c r="C788" s="39"/>
      <c r="D788" s="220" t="s">
        <v>133</v>
      </c>
      <c r="E788" s="39"/>
      <c r="F788" s="221" t="s">
        <v>687</v>
      </c>
      <c r="G788" s="39"/>
      <c r="H788" s="39"/>
      <c r="I788" s="131"/>
      <c r="J788" s="39"/>
      <c r="K788" s="39"/>
      <c r="L788" s="43"/>
      <c r="M788" s="266"/>
      <c r="N788" s="267"/>
      <c r="O788" s="267"/>
      <c r="P788" s="267"/>
      <c r="Q788" s="267"/>
      <c r="R788" s="267"/>
      <c r="S788" s="267"/>
      <c r="T788" s="268"/>
      <c r="AT788" s="17" t="s">
        <v>133</v>
      </c>
      <c r="AU788" s="17" t="s">
        <v>86</v>
      </c>
    </row>
    <row r="789" s="1" customFormat="1" ht="6.96" customHeight="1">
      <c r="B789" s="58"/>
      <c r="C789" s="59"/>
      <c r="D789" s="59"/>
      <c r="E789" s="59"/>
      <c r="F789" s="59"/>
      <c r="G789" s="59"/>
      <c r="H789" s="59"/>
      <c r="I789" s="157"/>
      <c r="J789" s="59"/>
      <c r="K789" s="59"/>
      <c r="L789" s="43"/>
    </row>
  </sheetData>
  <sheetProtection sheet="1" autoFilter="0" formatColumns="0" formatRows="0" objects="1" scenarios="1" spinCount="100000" saltValue="MfNes7WwoTqRlGLM5v1c8gX/GVTeI38fpG0+ta7mUd8aBQkv/3O6VF91vJYx3qp731cW+UcQIGa3sLqFOo/TWg==" hashValue="ACDMuEkWo5IG8PA6o/uAG/txNDx1IGl01+R/Y3tzubjc0scU92aF5/4u5P5Rb8jVkT+iiGFdOQk8nM5F4JJWXg==" algorithmName="SHA-512" password="CC35"/>
  <autoFilter ref="C93:K788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69" customWidth="1"/>
    <col min="2" max="2" width="1.664063" style="269" customWidth="1"/>
    <col min="3" max="4" width="5" style="269" customWidth="1"/>
    <col min="5" max="5" width="11.67" style="269" customWidth="1"/>
    <col min="6" max="6" width="9.17" style="269" customWidth="1"/>
    <col min="7" max="7" width="5" style="269" customWidth="1"/>
    <col min="8" max="8" width="77.83" style="269" customWidth="1"/>
    <col min="9" max="10" width="20" style="269" customWidth="1"/>
    <col min="11" max="11" width="1.664063" style="269" customWidth="1"/>
  </cols>
  <sheetData>
    <row r="1" ht="37.5" customHeight="1"/>
    <row r="2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5" customFormat="1" ht="45" customHeight="1">
      <c r="B3" s="273"/>
      <c r="C3" s="274" t="s">
        <v>692</v>
      </c>
      <c r="D3" s="274"/>
      <c r="E3" s="274"/>
      <c r="F3" s="274"/>
      <c r="G3" s="274"/>
      <c r="H3" s="274"/>
      <c r="I3" s="274"/>
      <c r="J3" s="274"/>
      <c r="K3" s="275"/>
    </row>
    <row r="4" ht="25.5" customHeight="1">
      <c r="B4" s="276"/>
      <c r="C4" s="277" t="s">
        <v>693</v>
      </c>
      <c r="D4" s="277"/>
      <c r="E4" s="277"/>
      <c r="F4" s="277"/>
      <c r="G4" s="277"/>
      <c r="H4" s="277"/>
      <c r="I4" s="277"/>
      <c r="J4" s="277"/>
      <c r="K4" s="278"/>
    </row>
    <row r="5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ht="15" customHeight="1">
      <c r="B6" s="276"/>
      <c r="C6" s="280" t="s">
        <v>694</v>
      </c>
      <c r="D6" s="280"/>
      <c r="E6" s="280"/>
      <c r="F6" s="280"/>
      <c r="G6" s="280"/>
      <c r="H6" s="280"/>
      <c r="I6" s="280"/>
      <c r="J6" s="280"/>
      <c r="K6" s="278"/>
    </row>
    <row r="7" ht="15" customHeight="1">
      <c r="B7" s="281"/>
      <c r="C7" s="280" t="s">
        <v>695</v>
      </c>
      <c r="D7" s="280"/>
      <c r="E7" s="280"/>
      <c r="F7" s="280"/>
      <c r="G7" s="280"/>
      <c r="H7" s="280"/>
      <c r="I7" s="280"/>
      <c r="J7" s="280"/>
      <c r="K7" s="278"/>
    </row>
    <row r="8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ht="15" customHeight="1">
      <c r="B9" s="281"/>
      <c r="C9" s="280" t="s">
        <v>696</v>
      </c>
      <c r="D9" s="280"/>
      <c r="E9" s="280"/>
      <c r="F9" s="280"/>
      <c r="G9" s="280"/>
      <c r="H9" s="280"/>
      <c r="I9" s="280"/>
      <c r="J9" s="280"/>
      <c r="K9" s="278"/>
    </row>
    <row r="10" ht="15" customHeight="1">
      <c r="B10" s="281"/>
      <c r="C10" s="280"/>
      <c r="D10" s="280" t="s">
        <v>697</v>
      </c>
      <c r="E10" s="280"/>
      <c r="F10" s="280"/>
      <c r="G10" s="280"/>
      <c r="H10" s="280"/>
      <c r="I10" s="280"/>
      <c r="J10" s="280"/>
      <c r="K10" s="278"/>
    </row>
    <row r="11" ht="15" customHeight="1">
      <c r="B11" s="281"/>
      <c r="C11" s="282"/>
      <c r="D11" s="280" t="s">
        <v>698</v>
      </c>
      <c r="E11" s="280"/>
      <c r="F11" s="280"/>
      <c r="G11" s="280"/>
      <c r="H11" s="280"/>
      <c r="I11" s="280"/>
      <c r="J11" s="280"/>
      <c r="K11" s="278"/>
    </row>
    <row r="12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ht="15" customHeight="1">
      <c r="B13" s="281"/>
      <c r="C13" s="282"/>
      <c r="D13" s="283" t="s">
        <v>699</v>
      </c>
      <c r="E13" s="280"/>
      <c r="F13" s="280"/>
      <c r="G13" s="280"/>
      <c r="H13" s="280"/>
      <c r="I13" s="280"/>
      <c r="J13" s="280"/>
      <c r="K13" s="278"/>
    </row>
    <row r="14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ht="15" customHeight="1">
      <c r="B15" s="281"/>
      <c r="C15" s="282"/>
      <c r="D15" s="280" t="s">
        <v>700</v>
      </c>
      <c r="E15" s="280"/>
      <c r="F15" s="280"/>
      <c r="G15" s="280"/>
      <c r="H15" s="280"/>
      <c r="I15" s="280"/>
      <c r="J15" s="280"/>
      <c r="K15" s="278"/>
    </row>
    <row r="16" ht="15" customHeight="1">
      <c r="B16" s="281"/>
      <c r="C16" s="282"/>
      <c r="D16" s="280" t="s">
        <v>701</v>
      </c>
      <c r="E16" s="280"/>
      <c r="F16" s="280"/>
      <c r="G16" s="280"/>
      <c r="H16" s="280"/>
      <c r="I16" s="280"/>
      <c r="J16" s="280"/>
      <c r="K16" s="278"/>
    </row>
    <row r="17" ht="15" customHeight="1">
      <c r="B17" s="281"/>
      <c r="C17" s="282"/>
      <c r="D17" s="280" t="s">
        <v>702</v>
      </c>
      <c r="E17" s="280"/>
      <c r="F17" s="280"/>
      <c r="G17" s="280"/>
      <c r="H17" s="280"/>
      <c r="I17" s="280"/>
      <c r="J17" s="280"/>
      <c r="K17" s="278"/>
    </row>
    <row r="18" ht="15" customHeight="1">
      <c r="B18" s="281"/>
      <c r="C18" s="282"/>
      <c r="D18" s="282"/>
      <c r="E18" s="284" t="s">
        <v>83</v>
      </c>
      <c r="F18" s="280" t="s">
        <v>703</v>
      </c>
      <c r="G18" s="280"/>
      <c r="H18" s="280"/>
      <c r="I18" s="280"/>
      <c r="J18" s="280"/>
      <c r="K18" s="278"/>
    </row>
    <row r="19" ht="15" customHeight="1">
      <c r="B19" s="281"/>
      <c r="C19" s="282"/>
      <c r="D19" s="282"/>
      <c r="E19" s="284" t="s">
        <v>704</v>
      </c>
      <c r="F19" s="280" t="s">
        <v>705</v>
      </c>
      <c r="G19" s="280"/>
      <c r="H19" s="280"/>
      <c r="I19" s="280"/>
      <c r="J19" s="280"/>
      <c r="K19" s="278"/>
    </row>
    <row r="20" ht="15" customHeight="1">
      <c r="B20" s="281"/>
      <c r="C20" s="282"/>
      <c r="D20" s="282"/>
      <c r="E20" s="284" t="s">
        <v>706</v>
      </c>
      <c r="F20" s="280" t="s">
        <v>707</v>
      </c>
      <c r="G20" s="280"/>
      <c r="H20" s="280"/>
      <c r="I20" s="280"/>
      <c r="J20" s="280"/>
      <c r="K20" s="278"/>
    </row>
    <row r="21" ht="15" customHeight="1">
      <c r="B21" s="281"/>
      <c r="C21" s="282"/>
      <c r="D21" s="282"/>
      <c r="E21" s="284" t="s">
        <v>708</v>
      </c>
      <c r="F21" s="280" t="s">
        <v>709</v>
      </c>
      <c r="G21" s="280"/>
      <c r="H21" s="280"/>
      <c r="I21" s="280"/>
      <c r="J21" s="280"/>
      <c r="K21" s="278"/>
    </row>
    <row r="22" ht="15" customHeight="1">
      <c r="B22" s="281"/>
      <c r="C22" s="282"/>
      <c r="D22" s="282"/>
      <c r="E22" s="284" t="s">
        <v>332</v>
      </c>
      <c r="F22" s="280" t="s">
        <v>333</v>
      </c>
      <c r="G22" s="280"/>
      <c r="H22" s="280"/>
      <c r="I22" s="280"/>
      <c r="J22" s="280"/>
      <c r="K22" s="278"/>
    </row>
    <row r="23" ht="15" customHeight="1">
      <c r="B23" s="281"/>
      <c r="C23" s="282"/>
      <c r="D23" s="282"/>
      <c r="E23" s="284" t="s">
        <v>710</v>
      </c>
      <c r="F23" s="280" t="s">
        <v>711</v>
      </c>
      <c r="G23" s="280"/>
      <c r="H23" s="280"/>
      <c r="I23" s="280"/>
      <c r="J23" s="280"/>
      <c r="K23" s="278"/>
    </row>
    <row r="24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ht="15" customHeight="1">
      <c r="B25" s="281"/>
      <c r="C25" s="280" t="s">
        <v>712</v>
      </c>
      <c r="D25" s="280"/>
      <c r="E25" s="280"/>
      <c r="F25" s="280"/>
      <c r="G25" s="280"/>
      <c r="H25" s="280"/>
      <c r="I25" s="280"/>
      <c r="J25" s="280"/>
      <c r="K25" s="278"/>
    </row>
    <row r="26" ht="15" customHeight="1">
      <c r="B26" s="281"/>
      <c r="C26" s="280" t="s">
        <v>713</v>
      </c>
      <c r="D26" s="280"/>
      <c r="E26" s="280"/>
      <c r="F26" s="280"/>
      <c r="G26" s="280"/>
      <c r="H26" s="280"/>
      <c r="I26" s="280"/>
      <c r="J26" s="280"/>
      <c r="K26" s="278"/>
    </row>
    <row r="27" ht="15" customHeight="1">
      <c r="B27" s="281"/>
      <c r="C27" s="280"/>
      <c r="D27" s="280" t="s">
        <v>714</v>
      </c>
      <c r="E27" s="280"/>
      <c r="F27" s="280"/>
      <c r="G27" s="280"/>
      <c r="H27" s="280"/>
      <c r="I27" s="280"/>
      <c r="J27" s="280"/>
      <c r="K27" s="278"/>
    </row>
    <row r="28" ht="15" customHeight="1">
      <c r="B28" s="281"/>
      <c r="C28" s="282"/>
      <c r="D28" s="280" t="s">
        <v>715</v>
      </c>
      <c r="E28" s="280"/>
      <c r="F28" s="280"/>
      <c r="G28" s="280"/>
      <c r="H28" s="280"/>
      <c r="I28" s="280"/>
      <c r="J28" s="280"/>
      <c r="K28" s="278"/>
    </row>
    <row r="29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ht="15" customHeight="1">
      <c r="B30" s="281"/>
      <c r="C30" s="282"/>
      <c r="D30" s="280" t="s">
        <v>716</v>
      </c>
      <c r="E30" s="280"/>
      <c r="F30" s="280"/>
      <c r="G30" s="280"/>
      <c r="H30" s="280"/>
      <c r="I30" s="280"/>
      <c r="J30" s="280"/>
      <c r="K30" s="278"/>
    </row>
    <row r="31" ht="15" customHeight="1">
      <c r="B31" s="281"/>
      <c r="C31" s="282"/>
      <c r="D31" s="280" t="s">
        <v>717</v>
      </c>
      <c r="E31" s="280"/>
      <c r="F31" s="280"/>
      <c r="G31" s="280"/>
      <c r="H31" s="280"/>
      <c r="I31" s="280"/>
      <c r="J31" s="280"/>
      <c r="K31" s="278"/>
    </row>
    <row r="32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ht="15" customHeight="1">
      <c r="B33" s="281"/>
      <c r="C33" s="282"/>
      <c r="D33" s="280" t="s">
        <v>718</v>
      </c>
      <c r="E33" s="280"/>
      <c r="F33" s="280"/>
      <c r="G33" s="280"/>
      <c r="H33" s="280"/>
      <c r="I33" s="280"/>
      <c r="J33" s="280"/>
      <c r="K33" s="278"/>
    </row>
    <row r="34" ht="15" customHeight="1">
      <c r="B34" s="281"/>
      <c r="C34" s="282"/>
      <c r="D34" s="280" t="s">
        <v>719</v>
      </c>
      <c r="E34" s="280"/>
      <c r="F34" s="280"/>
      <c r="G34" s="280"/>
      <c r="H34" s="280"/>
      <c r="I34" s="280"/>
      <c r="J34" s="280"/>
      <c r="K34" s="278"/>
    </row>
    <row r="35" ht="15" customHeight="1">
      <c r="B35" s="281"/>
      <c r="C35" s="282"/>
      <c r="D35" s="280" t="s">
        <v>720</v>
      </c>
      <c r="E35" s="280"/>
      <c r="F35" s="280"/>
      <c r="G35" s="280"/>
      <c r="H35" s="280"/>
      <c r="I35" s="280"/>
      <c r="J35" s="280"/>
      <c r="K35" s="278"/>
    </row>
    <row r="36" ht="15" customHeight="1">
      <c r="B36" s="281"/>
      <c r="C36" s="282"/>
      <c r="D36" s="280"/>
      <c r="E36" s="283" t="s">
        <v>110</v>
      </c>
      <c r="F36" s="280"/>
      <c r="G36" s="280" t="s">
        <v>721</v>
      </c>
      <c r="H36" s="280"/>
      <c r="I36" s="280"/>
      <c r="J36" s="280"/>
      <c r="K36" s="278"/>
    </row>
    <row r="37" ht="30.75" customHeight="1">
      <c r="B37" s="281"/>
      <c r="C37" s="282"/>
      <c r="D37" s="280"/>
      <c r="E37" s="283" t="s">
        <v>722</v>
      </c>
      <c r="F37" s="280"/>
      <c r="G37" s="280" t="s">
        <v>723</v>
      </c>
      <c r="H37" s="280"/>
      <c r="I37" s="280"/>
      <c r="J37" s="280"/>
      <c r="K37" s="278"/>
    </row>
    <row r="38" ht="15" customHeight="1">
      <c r="B38" s="281"/>
      <c r="C38" s="282"/>
      <c r="D38" s="280"/>
      <c r="E38" s="283" t="s">
        <v>57</v>
      </c>
      <c r="F38" s="280"/>
      <c r="G38" s="280" t="s">
        <v>724</v>
      </c>
      <c r="H38" s="280"/>
      <c r="I38" s="280"/>
      <c r="J38" s="280"/>
      <c r="K38" s="278"/>
    </row>
    <row r="39" ht="15" customHeight="1">
      <c r="B39" s="281"/>
      <c r="C39" s="282"/>
      <c r="D39" s="280"/>
      <c r="E39" s="283" t="s">
        <v>58</v>
      </c>
      <c r="F39" s="280"/>
      <c r="G39" s="280" t="s">
        <v>725</v>
      </c>
      <c r="H39" s="280"/>
      <c r="I39" s="280"/>
      <c r="J39" s="280"/>
      <c r="K39" s="278"/>
    </row>
    <row r="40" ht="15" customHeight="1">
      <c r="B40" s="281"/>
      <c r="C40" s="282"/>
      <c r="D40" s="280"/>
      <c r="E40" s="283" t="s">
        <v>111</v>
      </c>
      <c r="F40" s="280"/>
      <c r="G40" s="280" t="s">
        <v>726</v>
      </c>
      <c r="H40" s="280"/>
      <c r="I40" s="280"/>
      <c r="J40" s="280"/>
      <c r="K40" s="278"/>
    </row>
    <row r="41" ht="15" customHeight="1">
      <c r="B41" s="281"/>
      <c r="C41" s="282"/>
      <c r="D41" s="280"/>
      <c r="E41" s="283" t="s">
        <v>112</v>
      </c>
      <c r="F41" s="280"/>
      <c r="G41" s="280" t="s">
        <v>727</v>
      </c>
      <c r="H41" s="280"/>
      <c r="I41" s="280"/>
      <c r="J41" s="280"/>
      <c r="K41" s="278"/>
    </row>
    <row r="42" ht="15" customHeight="1">
      <c r="B42" s="281"/>
      <c r="C42" s="282"/>
      <c r="D42" s="280"/>
      <c r="E42" s="283" t="s">
        <v>728</v>
      </c>
      <c r="F42" s="280"/>
      <c r="G42" s="280" t="s">
        <v>729</v>
      </c>
      <c r="H42" s="280"/>
      <c r="I42" s="280"/>
      <c r="J42" s="280"/>
      <c r="K42" s="278"/>
    </row>
    <row r="43" ht="15" customHeight="1">
      <c r="B43" s="281"/>
      <c r="C43" s="282"/>
      <c r="D43" s="280"/>
      <c r="E43" s="283"/>
      <c r="F43" s="280"/>
      <c r="G43" s="280" t="s">
        <v>730</v>
      </c>
      <c r="H43" s="280"/>
      <c r="I43" s="280"/>
      <c r="J43" s="280"/>
      <c r="K43" s="278"/>
    </row>
    <row r="44" ht="15" customHeight="1">
      <c r="B44" s="281"/>
      <c r="C44" s="282"/>
      <c r="D44" s="280"/>
      <c r="E44" s="283" t="s">
        <v>731</v>
      </c>
      <c r="F44" s="280"/>
      <c r="G44" s="280" t="s">
        <v>732</v>
      </c>
      <c r="H44" s="280"/>
      <c r="I44" s="280"/>
      <c r="J44" s="280"/>
      <c r="K44" s="278"/>
    </row>
    <row r="45" ht="15" customHeight="1">
      <c r="B45" s="281"/>
      <c r="C45" s="282"/>
      <c r="D45" s="280"/>
      <c r="E45" s="283" t="s">
        <v>114</v>
      </c>
      <c r="F45" s="280"/>
      <c r="G45" s="280" t="s">
        <v>733</v>
      </c>
      <c r="H45" s="280"/>
      <c r="I45" s="280"/>
      <c r="J45" s="280"/>
      <c r="K45" s="278"/>
    </row>
    <row r="46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ht="15" customHeight="1">
      <c r="B47" s="281"/>
      <c r="C47" s="282"/>
      <c r="D47" s="280" t="s">
        <v>734</v>
      </c>
      <c r="E47" s="280"/>
      <c r="F47" s="280"/>
      <c r="G47" s="280"/>
      <c r="H47" s="280"/>
      <c r="I47" s="280"/>
      <c r="J47" s="280"/>
      <c r="K47" s="278"/>
    </row>
    <row r="48" ht="15" customHeight="1">
      <c r="B48" s="281"/>
      <c r="C48" s="282"/>
      <c r="D48" s="282"/>
      <c r="E48" s="280" t="s">
        <v>735</v>
      </c>
      <c r="F48" s="280"/>
      <c r="G48" s="280"/>
      <c r="H48" s="280"/>
      <c r="I48" s="280"/>
      <c r="J48" s="280"/>
      <c r="K48" s="278"/>
    </row>
    <row r="49" ht="15" customHeight="1">
      <c r="B49" s="281"/>
      <c r="C49" s="282"/>
      <c r="D49" s="282"/>
      <c r="E49" s="280" t="s">
        <v>736</v>
      </c>
      <c r="F49" s="280"/>
      <c r="G49" s="280"/>
      <c r="H49" s="280"/>
      <c r="I49" s="280"/>
      <c r="J49" s="280"/>
      <c r="K49" s="278"/>
    </row>
    <row r="50" ht="15" customHeight="1">
      <c r="B50" s="281"/>
      <c r="C50" s="282"/>
      <c r="D50" s="282"/>
      <c r="E50" s="280" t="s">
        <v>737</v>
      </c>
      <c r="F50" s="280"/>
      <c r="G50" s="280"/>
      <c r="H50" s="280"/>
      <c r="I50" s="280"/>
      <c r="J50" s="280"/>
      <c r="K50" s="278"/>
    </row>
    <row r="51" ht="15" customHeight="1">
      <c r="B51" s="281"/>
      <c r="C51" s="282"/>
      <c r="D51" s="280" t="s">
        <v>738</v>
      </c>
      <c r="E51" s="280"/>
      <c r="F51" s="280"/>
      <c r="G51" s="280"/>
      <c r="H51" s="280"/>
      <c r="I51" s="280"/>
      <c r="J51" s="280"/>
      <c r="K51" s="278"/>
    </row>
    <row r="52" ht="25.5" customHeight="1">
      <c r="B52" s="276"/>
      <c r="C52" s="277" t="s">
        <v>739</v>
      </c>
      <c r="D52" s="277"/>
      <c r="E52" s="277"/>
      <c r="F52" s="277"/>
      <c r="G52" s="277"/>
      <c r="H52" s="277"/>
      <c r="I52" s="277"/>
      <c r="J52" s="277"/>
      <c r="K52" s="278"/>
    </row>
    <row r="53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ht="15" customHeight="1">
      <c r="B54" s="276"/>
      <c r="C54" s="280" t="s">
        <v>740</v>
      </c>
      <c r="D54" s="280"/>
      <c r="E54" s="280"/>
      <c r="F54" s="280"/>
      <c r="G54" s="280"/>
      <c r="H54" s="280"/>
      <c r="I54" s="280"/>
      <c r="J54" s="280"/>
      <c r="K54" s="278"/>
    </row>
    <row r="55" ht="15" customHeight="1">
      <c r="B55" s="276"/>
      <c r="C55" s="280" t="s">
        <v>741</v>
      </c>
      <c r="D55" s="280"/>
      <c r="E55" s="280"/>
      <c r="F55" s="280"/>
      <c r="G55" s="280"/>
      <c r="H55" s="280"/>
      <c r="I55" s="280"/>
      <c r="J55" s="280"/>
      <c r="K55" s="278"/>
    </row>
    <row r="56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ht="15" customHeight="1">
      <c r="B57" s="276"/>
      <c r="C57" s="280" t="s">
        <v>742</v>
      </c>
      <c r="D57" s="280"/>
      <c r="E57" s="280"/>
      <c r="F57" s="280"/>
      <c r="G57" s="280"/>
      <c r="H57" s="280"/>
      <c r="I57" s="280"/>
      <c r="J57" s="280"/>
      <c r="K57" s="278"/>
    </row>
    <row r="58" ht="15" customHeight="1">
      <c r="B58" s="276"/>
      <c r="C58" s="282"/>
      <c r="D58" s="280" t="s">
        <v>743</v>
      </c>
      <c r="E58" s="280"/>
      <c r="F58" s="280"/>
      <c r="G58" s="280"/>
      <c r="H58" s="280"/>
      <c r="I58" s="280"/>
      <c r="J58" s="280"/>
      <c r="K58" s="278"/>
    </row>
    <row r="59" ht="15" customHeight="1">
      <c r="B59" s="276"/>
      <c r="C59" s="282"/>
      <c r="D59" s="280" t="s">
        <v>744</v>
      </c>
      <c r="E59" s="280"/>
      <c r="F59" s="280"/>
      <c r="G59" s="280"/>
      <c r="H59" s="280"/>
      <c r="I59" s="280"/>
      <c r="J59" s="280"/>
      <c r="K59" s="278"/>
    </row>
    <row r="60" ht="15" customHeight="1">
      <c r="B60" s="276"/>
      <c r="C60" s="282"/>
      <c r="D60" s="280" t="s">
        <v>745</v>
      </c>
      <c r="E60" s="280"/>
      <c r="F60" s="280"/>
      <c r="G60" s="280"/>
      <c r="H60" s="280"/>
      <c r="I60" s="280"/>
      <c r="J60" s="280"/>
      <c r="K60" s="278"/>
    </row>
    <row r="61" ht="15" customHeight="1">
      <c r="B61" s="276"/>
      <c r="C61" s="282"/>
      <c r="D61" s="280" t="s">
        <v>746</v>
      </c>
      <c r="E61" s="280"/>
      <c r="F61" s="280"/>
      <c r="G61" s="280"/>
      <c r="H61" s="280"/>
      <c r="I61" s="280"/>
      <c r="J61" s="280"/>
      <c r="K61" s="278"/>
    </row>
    <row r="62" ht="15" customHeight="1">
      <c r="B62" s="276"/>
      <c r="C62" s="282"/>
      <c r="D62" s="285" t="s">
        <v>747</v>
      </c>
      <c r="E62" s="285"/>
      <c r="F62" s="285"/>
      <c r="G62" s="285"/>
      <c r="H62" s="285"/>
      <c r="I62" s="285"/>
      <c r="J62" s="285"/>
      <c r="K62" s="278"/>
    </row>
    <row r="63" ht="15" customHeight="1">
      <c r="B63" s="276"/>
      <c r="C63" s="282"/>
      <c r="D63" s="280" t="s">
        <v>748</v>
      </c>
      <c r="E63" s="280"/>
      <c r="F63" s="280"/>
      <c r="G63" s="280"/>
      <c r="H63" s="280"/>
      <c r="I63" s="280"/>
      <c r="J63" s="280"/>
      <c r="K63" s="278"/>
    </row>
    <row r="64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ht="15" customHeight="1">
      <c r="B65" s="276"/>
      <c r="C65" s="282"/>
      <c r="D65" s="280" t="s">
        <v>749</v>
      </c>
      <c r="E65" s="280"/>
      <c r="F65" s="280"/>
      <c r="G65" s="280"/>
      <c r="H65" s="280"/>
      <c r="I65" s="280"/>
      <c r="J65" s="280"/>
      <c r="K65" s="278"/>
    </row>
    <row r="66" ht="15" customHeight="1">
      <c r="B66" s="276"/>
      <c r="C66" s="282"/>
      <c r="D66" s="285" t="s">
        <v>750</v>
      </c>
      <c r="E66" s="285"/>
      <c r="F66" s="285"/>
      <c r="G66" s="285"/>
      <c r="H66" s="285"/>
      <c r="I66" s="285"/>
      <c r="J66" s="285"/>
      <c r="K66" s="278"/>
    </row>
    <row r="67" ht="15" customHeight="1">
      <c r="B67" s="276"/>
      <c r="C67" s="282"/>
      <c r="D67" s="280" t="s">
        <v>751</v>
      </c>
      <c r="E67" s="280"/>
      <c r="F67" s="280"/>
      <c r="G67" s="280"/>
      <c r="H67" s="280"/>
      <c r="I67" s="280"/>
      <c r="J67" s="280"/>
      <c r="K67" s="278"/>
    </row>
    <row r="68" ht="15" customHeight="1">
      <c r="B68" s="276"/>
      <c r="C68" s="282"/>
      <c r="D68" s="280" t="s">
        <v>752</v>
      </c>
      <c r="E68" s="280"/>
      <c r="F68" s="280"/>
      <c r="G68" s="280"/>
      <c r="H68" s="280"/>
      <c r="I68" s="280"/>
      <c r="J68" s="280"/>
      <c r="K68" s="278"/>
    </row>
    <row r="69" ht="15" customHeight="1">
      <c r="B69" s="276"/>
      <c r="C69" s="282"/>
      <c r="D69" s="280" t="s">
        <v>753</v>
      </c>
      <c r="E69" s="280"/>
      <c r="F69" s="280"/>
      <c r="G69" s="280"/>
      <c r="H69" s="280"/>
      <c r="I69" s="280"/>
      <c r="J69" s="280"/>
      <c r="K69" s="278"/>
    </row>
    <row r="70" ht="15" customHeight="1">
      <c r="B70" s="276"/>
      <c r="C70" s="282"/>
      <c r="D70" s="280" t="s">
        <v>754</v>
      </c>
      <c r="E70" s="280"/>
      <c r="F70" s="280"/>
      <c r="G70" s="280"/>
      <c r="H70" s="280"/>
      <c r="I70" s="280"/>
      <c r="J70" s="280"/>
      <c r="K70" s="278"/>
    </row>
    <row r="7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ht="45" customHeight="1">
      <c r="B75" s="295"/>
      <c r="C75" s="296" t="s">
        <v>755</v>
      </c>
      <c r="D75" s="296"/>
      <c r="E75" s="296"/>
      <c r="F75" s="296"/>
      <c r="G75" s="296"/>
      <c r="H75" s="296"/>
      <c r="I75" s="296"/>
      <c r="J75" s="296"/>
      <c r="K75" s="297"/>
    </row>
    <row r="76" ht="17.25" customHeight="1">
      <c r="B76" s="295"/>
      <c r="C76" s="298" t="s">
        <v>756</v>
      </c>
      <c r="D76" s="298"/>
      <c r="E76" s="298"/>
      <c r="F76" s="298" t="s">
        <v>757</v>
      </c>
      <c r="G76" s="299"/>
      <c r="H76" s="298" t="s">
        <v>58</v>
      </c>
      <c r="I76" s="298" t="s">
        <v>61</v>
      </c>
      <c r="J76" s="298" t="s">
        <v>758</v>
      </c>
      <c r="K76" s="297"/>
    </row>
    <row r="77" ht="17.25" customHeight="1">
      <c r="B77" s="295"/>
      <c r="C77" s="300" t="s">
        <v>759</v>
      </c>
      <c r="D77" s="300"/>
      <c r="E77" s="300"/>
      <c r="F77" s="301" t="s">
        <v>760</v>
      </c>
      <c r="G77" s="302"/>
      <c r="H77" s="300"/>
      <c r="I77" s="300"/>
      <c r="J77" s="300" t="s">
        <v>761</v>
      </c>
      <c r="K77" s="297"/>
    </row>
    <row r="78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ht="15" customHeight="1">
      <c r="B79" s="295"/>
      <c r="C79" s="283" t="s">
        <v>57</v>
      </c>
      <c r="D79" s="303"/>
      <c r="E79" s="303"/>
      <c r="F79" s="305" t="s">
        <v>762</v>
      </c>
      <c r="G79" s="304"/>
      <c r="H79" s="283" t="s">
        <v>763</v>
      </c>
      <c r="I79" s="283" t="s">
        <v>764</v>
      </c>
      <c r="J79" s="283">
        <v>20</v>
      </c>
      <c r="K79" s="297"/>
    </row>
    <row r="80" ht="15" customHeight="1">
      <c r="B80" s="295"/>
      <c r="C80" s="283" t="s">
        <v>765</v>
      </c>
      <c r="D80" s="283"/>
      <c r="E80" s="283"/>
      <c r="F80" s="305" t="s">
        <v>762</v>
      </c>
      <c r="G80" s="304"/>
      <c r="H80" s="283" t="s">
        <v>766</v>
      </c>
      <c r="I80" s="283" t="s">
        <v>764</v>
      </c>
      <c r="J80" s="283">
        <v>120</v>
      </c>
      <c r="K80" s="297"/>
    </row>
    <row r="81" ht="15" customHeight="1">
      <c r="B81" s="306"/>
      <c r="C81" s="283" t="s">
        <v>767</v>
      </c>
      <c r="D81" s="283"/>
      <c r="E81" s="283"/>
      <c r="F81" s="305" t="s">
        <v>768</v>
      </c>
      <c r="G81" s="304"/>
      <c r="H81" s="283" t="s">
        <v>769</v>
      </c>
      <c r="I81" s="283" t="s">
        <v>764</v>
      </c>
      <c r="J81" s="283">
        <v>50</v>
      </c>
      <c r="K81" s="297"/>
    </row>
    <row r="82" ht="15" customHeight="1">
      <c r="B82" s="306"/>
      <c r="C82" s="283" t="s">
        <v>770</v>
      </c>
      <c r="D82" s="283"/>
      <c r="E82" s="283"/>
      <c r="F82" s="305" t="s">
        <v>762</v>
      </c>
      <c r="G82" s="304"/>
      <c r="H82" s="283" t="s">
        <v>771</v>
      </c>
      <c r="I82" s="283" t="s">
        <v>772</v>
      </c>
      <c r="J82" s="283"/>
      <c r="K82" s="297"/>
    </row>
    <row r="83" ht="15" customHeight="1">
      <c r="B83" s="306"/>
      <c r="C83" s="307" t="s">
        <v>773</v>
      </c>
      <c r="D83" s="307"/>
      <c r="E83" s="307"/>
      <c r="F83" s="308" t="s">
        <v>768</v>
      </c>
      <c r="G83" s="307"/>
      <c r="H83" s="307" t="s">
        <v>774</v>
      </c>
      <c r="I83" s="307" t="s">
        <v>764</v>
      </c>
      <c r="J83" s="307">
        <v>15</v>
      </c>
      <c r="K83" s="297"/>
    </row>
    <row r="84" ht="15" customHeight="1">
      <c r="B84" s="306"/>
      <c r="C84" s="307" t="s">
        <v>775</v>
      </c>
      <c r="D84" s="307"/>
      <c r="E84" s="307"/>
      <c r="F84" s="308" t="s">
        <v>768</v>
      </c>
      <c r="G84" s="307"/>
      <c r="H84" s="307" t="s">
        <v>776</v>
      </c>
      <c r="I84" s="307" t="s">
        <v>764</v>
      </c>
      <c r="J84" s="307">
        <v>15</v>
      </c>
      <c r="K84" s="297"/>
    </row>
    <row r="85" ht="15" customHeight="1">
      <c r="B85" s="306"/>
      <c r="C85" s="307" t="s">
        <v>777</v>
      </c>
      <c r="D85" s="307"/>
      <c r="E85" s="307"/>
      <c r="F85" s="308" t="s">
        <v>768</v>
      </c>
      <c r="G85" s="307"/>
      <c r="H85" s="307" t="s">
        <v>778</v>
      </c>
      <c r="I85" s="307" t="s">
        <v>764</v>
      </c>
      <c r="J85" s="307">
        <v>20</v>
      </c>
      <c r="K85" s="297"/>
    </row>
    <row r="86" ht="15" customHeight="1">
      <c r="B86" s="306"/>
      <c r="C86" s="307" t="s">
        <v>779</v>
      </c>
      <c r="D86" s="307"/>
      <c r="E86" s="307"/>
      <c r="F86" s="308" t="s">
        <v>768</v>
      </c>
      <c r="G86" s="307"/>
      <c r="H86" s="307" t="s">
        <v>780</v>
      </c>
      <c r="I86" s="307" t="s">
        <v>764</v>
      </c>
      <c r="J86" s="307">
        <v>20</v>
      </c>
      <c r="K86" s="297"/>
    </row>
    <row r="87" ht="15" customHeight="1">
      <c r="B87" s="306"/>
      <c r="C87" s="283" t="s">
        <v>781</v>
      </c>
      <c r="D87" s="283"/>
      <c r="E87" s="283"/>
      <c r="F87" s="305" t="s">
        <v>768</v>
      </c>
      <c r="G87" s="304"/>
      <c r="H87" s="283" t="s">
        <v>782</v>
      </c>
      <c r="I87" s="283" t="s">
        <v>764</v>
      </c>
      <c r="J87" s="283">
        <v>50</v>
      </c>
      <c r="K87" s="297"/>
    </row>
    <row r="88" ht="15" customHeight="1">
      <c r="B88" s="306"/>
      <c r="C88" s="283" t="s">
        <v>783</v>
      </c>
      <c r="D88" s="283"/>
      <c r="E88" s="283"/>
      <c r="F88" s="305" t="s">
        <v>768</v>
      </c>
      <c r="G88" s="304"/>
      <c r="H88" s="283" t="s">
        <v>784</v>
      </c>
      <c r="I88" s="283" t="s">
        <v>764</v>
      </c>
      <c r="J88" s="283">
        <v>20</v>
      </c>
      <c r="K88" s="297"/>
    </row>
    <row r="89" ht="15" customHeight="1">
      <c r="B89" s="306"/>
      <c r="C89" s="283" t="s">
        <v>785</v>
      </c>
      <c r="D89" s="283"/>
      <c r="E89" s="283"/>
      <c r="F89" s="305" t="s">
        <v>768</v>
      </c>
      <c r="G89" s="304"/>
      <c r="H89" s="283" t="s">
        <v>786</v>
      </c>
      <c r="I89" s="283" t="s">
        <v>764</v>
      </c>
      <c r="J89" s="283">
        <v>20</v>
      </c>
      <c r="K89" s="297"/>
    </row>
    <row r="90" ht="15" customHeight="1">
      <c r="B90" s="306"/>
      <c r="C90" s="283" t="s">
        <v>787</v>
      </c>
      <c r="D90" s="283"/>
      <c r="E90" s="283"/>
      <c r="F90" s="305" t="s">
        <v>768</v>
      </c>
      <c r="G90" s="304"/>
      <c r="H90" s="283" t="s">
        <v>788</v>
      </c>
      <c r="I90" s="283" t="s">
        <v>764</v>
      </c>
      <c r="J90" s="283">
        <v>50</v>
      </c>
      <c r="K90" s="297"/>
    </row>
    <row r="91" ht="15" customHeight="1">
      <c r="B91" s="306"/>
      <c r="C91" s="283" t="s">
        <v>789</v>
      </c>
      <c r="D91" s="283"/>
      <c r="E91" s="283"/>
      <c r="F91" s="305" t="s">
        <v>768</v>
      </c>
      <c r="G91" s="304"/>
      <c r="H91" s="283" t="s">
        <v>789</v>
      </c>
      <c r="I91" s="283" t="s">
        <v>764</v>
      </c>
      <c r="J91" s="283">
        <v>50</v>
      </c>
      <c r="K91" s="297"/>
    </row>
    <row r="92" ht="15" customHeight="1">
      <c r="B92" s="306"/>
      <c r="C92" s="283" t="s">
        <v>790</v>
      </c>
      <c r="D92" s="283"/>
      <c r="E92" s="283"/>
      <c r="F92" s="305" t="s">
        <v>768</v>
      </c>
      <c r="G92" s="304"/>
      <c r="H92" s="283" t="s">
        <v>791</v>
      </c>
      <c r="I92" s="283" t="s">
        <v>764</v>
      </c>
      <c r="J92" s="283">
        <v>255</v>
      </c>
      <c r="K92" s="297"/>
    </row>
    <row r="93" ht="15" customHeight="1">
      <c r="B93" s="306"/>
      <c r="C93" s="283" t="s">
        <v>792</v>
      </c>
      <c r="D93" s="283"/>
      <c r="E93" s="283"/>
      <c r="F93" s="305" t="s">
        <v>762</v>
      </c>
      <c r="G93" s="304"/>
      <c r="H93" s="283" t="s">
        <v>793</v>
      </c>
      <c r="I93" s="283" t="s">
        <v>794</v>
      </c>
      <c r="J93" s="283"/>
      <c r="K93" s="297"/>
    </row>
    <row r="94" ht="15" customHeight="1">
      <c r="B94" s="306"/>
      <c r="C94" s="283" t="s">
        <v>795</v>
      </c>
      <c r="D94" s="283"/>
      <c r="E94" s="283"/>
      <c r="F94" s="305" t="s">
        <v>762</v>
      </c>
      <c r="G94" s="304"/>
      <c r="H94" s="283" t="s">
        <v>796</v>
      </c>
      <c r="I94" s="283" t="s">
        <v>797</v>
      </c>
      <c r="J94" s="283"/>
      <c r="K94" s="297"/>
    </row>
    <row r="95" ht="15" customHeight="1">
      <c r="B95" s="306"/>
      <c r="C95" s="283" t="s">
        <v>798</v>
      </c>
      <c r="D95" s="283"/>
      <c r="E95" s="283"/>
      <c r="F95" s="305" t="s">
        <v>762</v>
      </c>
      <c r="G95" s="304"/>
      <c r="H95" s="283" t="s">
        <v>798</v>
      </c>
      <c r="I95" s="283" t="s">
        <v>797</v>
      </c>
      <c r="J95" s="283"/>
      <c r="K95" s="297"/>
    </row>
    <row r="96" ht="15" customHeight="1">
      <c r="B96" s="306"/>
      <c r="C96" s="283" t="s">
        <v>42</v>
      </c>
      <c r="D96" s="283"/>
      <c r="E96" s="283"/>
      <c r="F96" s="305" t="s">
        <v>762</v>
      </c>
      <c r="G96" s="304"/>
      <c r="H96" s="283" t="s">
        <v>799</v>
      </c>
      <c r="I96" s="283" t="s">
        <v>797</v>
      </c>
      <c r="J96" s="283"/>
      <c r="K96" s="297"/>
    </row>
    <row r="97" ht="15" customHeight="1">
      <c r="B97" s="306"/>
      <c r="C97" s="283" t="s">
        <v>52</v>
      </c>
      <c r="D97" s="283"/>
      <c r="E97" s="283"/>
      <c r="F97" s="305" t="s">
        <v>762</v>
      </c>
      <c r="G97" s="304"/>
      <c r="H97" s="283" t="s">
        <v>800</v>
      </c>
      <c r="I97" s="283" t="s">
        <v>797</v>
      </c>
      <c r="J97" s="283"/>
      <c r="K97" s="297"/>
    </row>
    <row r="98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ht="45" customHeight="1">
      <c r="B102" s="295"/>
      <c r="C102" s="296" t="s">
        <v>801</v>
      </c>
      <c r="D102" s="296"/>
      <c r="E102" s="296"/>
      <c r="F102" s="296"/>
      <c r="G102" s="296"/>
      <c r="H102" s="296"/>
      <c r="I102" s="296"/>
      <c r="J102" s="296"/>
      <c r="K102" s="297"/>
    </row>
    <row r="103" ht="17.25" customHeight="1">
      <c r="B103" s="295"/>
      <c r="C103" s="298" t="s">
        <v>756</v>
      </c>
      <c r="D103" s="298"/>
      <c r="E103" s="298"/>
      <c r="F103" s="298" t="s">
        <v>757</v>
      </c>
      <c r="G103" s="299"/>
      <c r="H103" s="298" t="s">
        <v>58</v>
      </c>
      <c r="I103" s="298" t="s">
        <v>61</v>
      </c>
      <c r="J103" s="298" t="s">
        <v>758</v>
      </c>
      <c r="K103" s="297"/>
    </row>
    <row r="104" ht="17.25" customHeight="1">
      <c r="B104" s="295"/>
      <c r="C104" s="300" t="s">
        <v>759</v>
      </c>
      <c r="D104" s="300"/>
      <c r="E104" s="300"/>
      <c r="F104" s="301" t="s">
        <v>760</v>
      </c>
      <c r="G104" s="302"/>
      <c r="H104" s="300"/>
      <c r="I104" s="300"/>
      <c r="J104" s="300" t="s">
        <v>761</v>
      </c>
      <c r="K104" s="297"/>
    </row>
    <row r="105" ht="5.25" customHeight="1">
      <c r="B105" s="295"/>
      <c r="C105" s="298"/>
      <c r="D105" s="298"/>
      <c r="E105" s="298"/>
      <c r="F105" s="298"/>
      <c r="G105" s="314"/>
      <c r="H105" s="298"/>
      <c r="I105" s="298"/>
      <c r="J105" s="298"/>
      <c r="K105" s="297"/>
    </row>
    <row r="106" ht="15" customHeight="1">
      <c r="B106" s="295"/>
      <c r="C106" s="283" t="s">
        <v>57</v>
      </c>
      <c r="D106" s="303"/>
      <c r="E106" s="303"/>
      <c r="F106" s="305" t="s">
        <v>762</v>
      </c>
      <c r="G106" s="314"/>
      <c r="H106" s="283" t="s">
        <v>802</v>
      </c>
      <c r="I106" s="283" t="s">
        <v>764</v>
      </c>
      <c r="J106" s="283">
        <v>20</v>
      </c>
      <c r="K106" s="297"/>
    </row>
    <row r="107" ht="15" customHeight="1">
      <c r="B107" s="295"/>
      <c r="C107" s="283" t="s">
        <v>765</v>
      </c>
      <c r="D107" s="283"/>
      <c r="E107" s="283"/>
      <c r="F107" s="305" t="s">
        <v>762</v>
      </c>
      <c r="G107" s="283"/>
      <c r="H107" s="283" t="s">
        <v>802</v>
      </c>
      <c r="I107" s="283" t="s">
        <v>764</v>
      </c>
      <c r="J107" s="283">
        <v>120</v>
      </c>
      <c r="K107" s="297"/>
    </row>
    <row r="108" ht="15" customHeight="1">
      <c r="B108" s="306"/>
      <c r="C108" s="283" t="s">
        <v>767</v>
      </c>
      <c r="D108" s="283"/>
      <c r="E108" s="283"/>
      <c r="F108" s="305" t="s">
        <v>768</v>
      </c>
      <c r="G108" s="283"/>
      <c r="H108" s="283" t="s">
        <v>802</v>
      </c>
      <c r="I108" s="283" t="s">
        <v>764</v>
      </c>
      <c r="J108" s="283">
        <v>50</v>
      </c>
      <c r="K108" s="297"/>
    </row>
    <row r="109" ht="15" customHeight="1">
      <c r="B109" s="306"/>
      <c r="C109" s="283" t="s">
        <v>770</v>
      </c>
      <c r="D109" s="283"/>
      <c r="E109" s="283"/>
      <c r="F109" s="305" t="s">
        <v>762</v>
      </c>
      <c r="G109" s="283"/>
      <c r="H109" s="283" t="s">
        <v>802</v>
      </c>
      <c r="I109" s="283" t="s">
        <v>772</v>
      </c>
      <c r="J109" s="283"/>
      <c r="K109" s="297"/>
    </row>
    <row r="110" ht="15" customHeight="1">
      <c r="B110" s="306"/>
      <c r="C110" s="283" t="s">
        <v>781</v>
      </c>
      <c r="D110" s="283"/>
      <c r="E110" s="283"/>
      <c r="F110" s="305" t="s">
        <v>768</v>
      </c>
      <c r="G110" s="283"/>
      <c r="H110" s="283" t="s">
        <v>802</v>
      </c>
      <c r="I110" s="283" t="s">
        <v>764</v>
      </c>
      <c r="J110" s="283">
        <v>50</v>
      </c>
      <c r="K110" s="297"/>
    </row>
    <row r="111" ht="15" customHeight="1">
      <c r="B111" s="306"/>
      <c r="C111" s="283" t="s">
        <v>789</v>
      </c>
      <c r="D111" s="283"/>
      <c r="E111" s="283"/>
      <c r="F111" s="305" t="s">
        <v>768</v>
      </c>
      <c r="G111" s="283"/>
      <c r="H111" s="283" t="s">
        <v>802</v>
      </c>
      <c r="I111" s="283" t="s">
        <v>764</v>
      </c>
      <c r="J111" s="283">
        <v>50</v>
      </c>
      <c r="K111" s="297"/>
    </row>
    <row r="112" ht="15" customHeight="1">
      <c r="B112" s="306"/>
      <c r="C112" s="283" t="s">
        <v>787</v>
      </c>
      <c r="D112" s="283"/>
      <c r="E112" s="283"/>
      <c r="F112" s="305" t="s">
        <v>768</v>
      </c>
      <c r="G112" s="283"/>
      <c r="H112" s="283" t="s">
        <v>802</v>
      </c>
      <c r="I112" s="283" t="s">
        <v>764</v>
      </c>
      <c r="J112" s="283">
        <v>50</v>
      </c>
      <c r="K112" s="297"/>
    </row>
    <row r="113" ht="15" customHeight="1">
      <c r="B113" s="306"/>
      <c r="C113" s="283" t="s">
        <v>57</v>
      </c>
      <c r="D113" s="283"/>
      <c r="E113" s="283"/>
      <c r="F113" s="305" t="s">
        <v>762</v>
      </c>
      <c r="G113" s="283"/>
      <c r="H113" s="283" t="s">
        <v>803</v>
      </c>
      <c r="I113" s="283" t="s">
        <v>764</v>
      </c>
      <c r="J113" s="283">
        <v>20</v>
      </c>
      <c r="K113" s="297"/>
    </row>
    <row r="114" ht="15" customHeight="1">
      <c r="B114" s="306"/>
      <c r="C114" s="283" t="s">
        <v>804</v>
      </c>
      <c r="D114" s="283"/>
      <c r="E114" s="283"/>
      <c r="F114" s="305" t="s">
        <v>762</v>
      </c>
      <c r="G114" s="283"/>
      <c r="H114" s="283" t="s">
        <v>805</v>
      </c>
      <c r="I114" s="283" t="s">
        <v>764</v>
      </c>
      <c r="J114" s="283">
        <v>120</v>
      </c>
      <c r="K114" s="297"/>
    </row>
    <row r="115" ht="15" customHeight="1">
      <c r="B115" s="306"/>
      <c r="C115" s="283" t="s">
        <v>42</v>
      </c>
      <c r="D115" s="283"/>
      <c r="E115" s="283"/>
      <c r="F115" s="305" t="s">
        <v>762</v>
      </c>
      <c r="G115" s="283"/>
      <c r="H115" s="283" t="s">
        <v>806</v>
      </c>
      <c r="I115" s="283" t="s">
        <v>797</v>
      </c>
      <c r="J115" s="283"/>
      <c r="K115" s="297"/>
    </row>
    <row r="116" ht="15" customHeight="1">
      <c r="B116" s="306"/>
      <c r="C116" s="283" t="s">
        <v>52</v>
      </c>
      <c r="D116" s="283"/>
      <c r="E116" s="283"/>
      <c r="F116" s="305" t="s">
        <v>762</v>
      </c>
      <c r="G116" s="283"/>
      <c r="H116" s="283" t="s">
        <v>807</v>
      </c>
      <c r="I116" s="283" t="s">
        <v>797</v>
      </c>
      <c r="J116" s="283"/>
      <c r="K116" s="297"/>
    </row>
    <row r="117" ht="15" customHeight="1">
      <c r="B117" s="306"/>
      <c r="C117" s="283" t="s">
        <v>61</v>
      </c>
      <c r="D117" s="283"/>
      <c r="E117" s="283"/>
      <c r="F117" s="305" t="s">
        <v>762</v>
      </c>
      <c r="G117" s="283"/>
      <c r="H117" s="283" t="s">
        <v>808</v>
      </c>
      <c r="I117" s="283" t="s">
        <v>809</v>
      </c>
      <c r="J117" s="283"/>
      <c r="K117" s="297"/>
    </row>
    <row r="118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ht="18.75" customHeight="1">
      <c r="B119" s="316"/>
      <c r="C119" s="280"/>
      <c r="D119" s="280"/>
      <c r="E119" s="280"/>
      <c r="F119" s="317"/>
      <c r="G119" s="280"/>
      <c r="H119" s="280"/>
      <c r="I119" s="280"/>
      <c r="J119" s="280"/>
      <c r="K119" s="316"/>
    </row>
    <row r="120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ht="45" customHeight="1">
      <c r="B122" s="321"/>
      <c r="C122" s="274" t="s">
        <v>810</v>
      </c>
      <c r="D122" s="274"/>
      <c r="E122" s="274"/>
      <c r="F122" s="274"/>
      <c r="G122" s="274"/>
      <c r="H122" s="274"/>
      <c r="I122" s="274"/>
      <c r="J122" s="274"/>
      <c r="K122" s="322"/>
    </row>
    <row r="123" ht="17.25" customHeight="1">
      <c r="B123" s="323"/>
      <c r="C123" s="298" t="s">
        <v>756</v>
      </c>
      <c r="D123" s="298"/>
      <c r="E123" s="298"/>
      <c r="F123" s="298" t="s">
        <v>757</v>
      </c>
      <c r="G123" s="299"/>
      <c r="H123" s="298" t="s">
        <v>58</v>
      </c>
      <c r="I123" s="298" t="s">
        <v>61</v>
      </c>
      <c r="J123" s="298" t="s">
        <v>758</v>
      </c>
      <c r="K123" s="324"/>
    </row>
    <row r="124" ht="17.25" customHeight="1">
      <c r="B124" s="323"/>
      <c r="C124" s="300" t="s">
        <v>759</v>
      </c>
      <c r="D124" s="300"/>
      <c r="E124" s="300"/>
      <c r="F124" s="301" t="s">
        <v>760</v>
      </c>
      <c r="G124" s="302"/>
      <c r="H124" s="300"/>
      <c r="I124" s="300"/>
      <c r="J124" s="300" t="s">
        <v>761</v>
      </c>
      <c r="K124" s="324"/>
    </row>
    <row r="125" ht="5.25" customHeight="1">
      <c r="B125" s="325"/>
      <c r="C125" s="303"/>
      <c r="D125" s="303"/>
      <c r="E125" s="303"/>
      <c r="F125" s="303"/>
      <c r="G125" s="283"/>
      <c r="H125" s="303"/>
      <c r="I125" s="303"/>
      <c r="J125" s="303"/>
      <c r="K125" s="326"/>
    </row>
    <row r="126" ht="15" customHeight="1">
      <c r="B126" s="325"/>
      <c r="C126" s="283" t="s">
        <v>765</v>
      </c>
      <c r="D126" s="303"/>
      <c r="E126" s="303"/>
      <c r="F126" s="305" t="s">
        <v>762</v>
      </c>
      <c r="G126" s="283"/>
      <c r="H126" s="283" t="s">
        <v>802</v>
      </c>
      <c r="I126" s="283" t="s">
        <v>764</v>
      </c>
      <c r="J126" s="283">
        <v>120</v>
      </c>
      <c r="K126" s="327"/>
    </row>
    <row r="127" ht="15" customHeight="1">
      <c r="B127" s="325"/>
      <c r="C127" s="283" t="s">
        <v>811</v>
      </c>
      <c r="D127" s="283"/>
      <c r="E127" s="283"/>
      <c r="F127" s="305" t="s">
        <v>762</v>
      </c>
      <c r="G127" s="283"/>
      <c r="H127" s="283" t="s">
        <v>812</v>
      </c>
      <c r="I127" s="283" t="s">
        <v>764</v>
      </c>
      <c r="J127" s="283" t="s">
        <v>813</v>
      </c>
      <c r="K127" s="327"/>
    </row>
    <row r="128" ht="15" customHeight="1">
      <c r="B128" s="325"/>
      <c r="C128" s="283" t="s">
        <v>710</v>
      </c>
      <c r="D128" s="283"/>
      <c r="E128" s="283"/>
      <c r="F128" s="305" t="s">
        <v>762</v>
      </c>
      <c r="G128" s="283"/>
      <c r="H128" s="283" t="s">
        <v>814</v>
      </c>
      <c r="I128" s="283" t="s">
        <v>764</v>
      </c>
      <c r="J128" s="283" t="s">
        <v>813</v>
      </c>
      <c r="K128" s="327"/>
    </row>
    <row r="129" ht="15" customHeight="1">
      <c r="B129" s="325"/>
      <c r="C129" s="283" t="s">
        <v>773</v>
      </c>
      <c r="D129" s="283"/>
      <c r="E129" s="283"/>
      <c r="F129" s="305" t="s">
        <v>768</v>
      </c>
      <c r="G129" s="283"/>
      <c r="H129" s="283" t="s">
        <v>774</v>
      </c>
      <c r="I129" s="283" t="s">
        <v>764</v>
      </c>
      <c r="J129" s="283">
        <v>15</v>
      </c>
      <c r="K129" s="327"/>
    </row>
    <row r="130" ht="15" customHeight="1">
      <c r="B130" s="325"/>
      <c r="C130" s="307" t="s">
        <v>775</v>
      </c>
      <c r="D130" s="307"/>
      <c r="E130" s="307"/>
      <c r="F130" s="308" t="s">
        <v>768</v>
      </c>
      <c r="G130" s="307"/>
      <c r="H130" s="307" t="s">
        <v>776</v>
      </c>
      <c r="I130" s="307" t="s">
        <v>764</v>
      </c>
      <c r="J130" s="307">
        <v>15</v>
      </c>
      <c r="K130" s="327"/>
    </row>
    <row r="131" ht="15" customHeight="1">
      <c r="B131" s="325"/>
      <c r="C131" s="307" t="s">
        <v>777</v>
      </c>
      <c r="D131" s="307"/>
      <c r="E131" s="307"/>
      <c r="F131" s="308" t="s">
        <v>768</v>
      </c>
      <c r="G131" s="307"/>
      <c r="H131" s="307" t="s">
        <v>778</v>
      </c>
      <c r="I131" s="307" t="s">
        <v>764</v>
      </c>
      <c r="J131" s="307">
        <v>20</v>
      </c>
      <c r="K131" s="327"/>
    </row>
    <row r="132" ht="15" customHeight="1">
      <c r="B132" s="325"/>
      <c r="C132" s="307" t="s">
        <v>779</v>
      </c>
      <c r="D132" s="307"/>
      <c r="E132" s="307"/>
      <c r="F132" s="308" t="s">
        <v>768</v>
      </c>
      <c r="G132" s="307"/>
      <c r="H132" s="307" t="s">
        <v>780</v>
      </c>
      <c r="I132" s="307" t="s">
        <v>764</v>
      </c>
      <c r="J132" s="307">
        <v>20</v>
      </c>
      <c r="K132" s="327"/>
    </row>
    <row r="133" ht="15" customHeight="1">
      <c r="B133" s="325"/>
      <c r="C133" s="283" t="s">
        <v>767</v>
      </c>
      <c r="D133" s="283"/>
      <c r="E133" s="283"/>
      <c r="F133" s="305" t="s">
        <v>768</v>
      </c>
      <c r="G133" s="283"/>
      <c r="H133" s="283" t="s">
        <v>802</v>
      </c>
      <c r="I133" s="283" t="s">
        <v>764</v>
      </c>
      <c r="J133" s="283">
        <v>50</v>
      </c>
      <c r="K133" s="327"/>
    </row>
    <row r="134" ht="15" customHeight="1">
      <c r="B134" s="325"/>
      <c r="C134" s="283" t="s">
        <v>781</v>
      </c>
      <c r="D134" s="283"/>
      <c r="E134" s="283"/>
      <c r="F134" s="305" t="s">
        <v>768</v>
      </c>
      <c r="G134" s="283"/>
      <c r="H134" s="283" t="s">
        <v>802</v>
      </c>
      <c r="I134" s="283" t="s">
        <v>764</v>
      </c>
      <c r="J134" s="283">
        <v>50</v>
      </c>
      <c r="K134" s="327"/>
    </row>
    <row r="135" ht="15" customHeight="1">
      <c r="B135" s="325"/>
      <c r="C135" s="283" t="s">
        <v>787</v>
      </c>
      <c r="D135" s="283"/>
      <c r="E135" s="283"/>
      <c r="F135" s="305" t="s">
        <v>768</v>
      </c>
      <c r="G135" s="283"/>
      <c r="H135" s="283" t="s">
        <v>802</v>
      </c>
      <c r="I135" s="283" t="s">
        <v>764</v>
      </c>
      <c r="J135" s="283">
        <v>50</v>
      </c>
      <c r="K135" s="327"/>
    </row>
    <row r="136" ht="15" customHeight="1">
      <c r="B136" s="325"/>
      <c r="C136" s="283" t="s">
        <v>789</v>
      </c>
      <c r="D136" s="283"/>
      <c r="E136" s="283"/>
      <c r="F136" s="305" t="s">
        <v>768</v>
      </c>
      <c r="G136" s="283"/>
      <c r="H136" s="283" t="s">
        <v>802</v>
      </c>
      <c r="I136" s="283" t="s">
        <v>764</v>
      </c>
      <c r="J136" s="283">
        <v>50</v>
      </c>
      <c r="K136" s="327"/>
    </row>
    <row r="137" ht="15" customHeight="1">
      <c r="B137" s="325"/>
      <c r="C137" s="283" t="s">
        <v>790</v>
      </c>
      <c r="D137" s="283"/>
      <c r="E137" s="283"/>
      <c r="F137" s="305" t="s">
        <v>768</v>
      </c>
      <c r="G137" s="283"/>
      <c r="H137" s="283" t="s">
        <v>815</v>
      </c>
      <c r="I137" s="283" t="s">
        <v>764</v>
      </c>
      <c r="J137" s="283">
        <v>255</v>
      </c>
      <c r="K137" s="327"/>
    </row>
    <row r="138" ht="15" customHeight="1">
      <c r="B138" s="325"/>
      <c r="C138" s="283" t="s">
        <v>792</v>
      </c>
      <c r="D138" s="283"/>
      <c r="E138" s="283"/>
      <c r="F138" s="305" t="s">
        <v>762</v>
      </c>
      <c r="G138" s="283"/>
      <c r="H138" s="283" t="s">
        <v>816</v>
      </c>
      <c r="I138" s="283" t="s">
        <v>794</v>
      </c>
      <c r="J138" s="283"/>
      <c r="K138" s="327"/>
    </row>
    <row r="139" ht="15" customHeight="1">
      <c r="B139" s="325"/>
      <c r="C139" s="283" t="s">
        <v>795</v>
      </c>
      <c r="D139" s="283"/>
      <c r="E139" s="283"/>
      <c r="F139" s="305" t="s">
        <v>762</v>
      </c>
      <c r="G139" s="283"/>
      <c r="H139" s="283" t="s">
        <v>817</v>
      </c>
      <c r="I139" s="283" t="s">
        <v>797</v>
      </c>
      <c r="J139" s="283"/>
      <c r="K139" s="327"/>
    </row>
    <row r="140" ht="15" customHeight="1">
      <c r="B140" s="325"/>
      <c r="C140" s="283" t="s">
        <v>798</v>
      </c>
      <c r="D140" s="283"/>
      <c r="E140" s="283"/>
      <c r="F140" s="305" t="s">
        <v>762</v>
      </c>
      <c r="G140" s="283"/>
      <c r="H140" s="283" t="s">
        <v>798</v>
      </c>
      <c r="I140" s="283" t="s">
        <v>797</v>
      </c>
      <c r="J140" s="283"/>
      <c r="K140" s="327"/>
    </row>
    <row r="141" ht="15" customHeight="1">
      <c r="B141" s="325"/>
      <c r="C141" s="283" t="s">
        <v>42</v>
      </c>
      <c r="D141" s="283"/>
      <c r="E141" s="283"/>
      <c r="F141" s="305" t="s">
        <v>762</v>
      </c>
      <c r="G141" s="283"/>
      <c r="H141" s="283" t="s">
        <v>818</v>
      </c>
      <c r="I141" s="283" t="s">
        <v>797</v>
      </c>
      <c r="J141" s="283"/>
      <c r="K141" s="327"/>
    </row>
    <row r="142" ht="15" customHeight="1">
      <c r="B142" s="325"/>
      <c r="C142" s="283" t="s">
        <v>819</v>
      </c>
      <c r="D142" s="283"/>
      <c r="E142" s="283"/>
      <c r="F142" s="305" t="s">
        <v>762</v>
      </c>
      <c r="G142" s="283"/>
      <c r="H142" s="283" t="s">
        <v>820</v>
      </c>
      <c r="I142" s="283" t="s">
        <v>797</v>
      </c>
      <c r="J142" s="283"/>
      <c r="K142" s="327"/>
    </row>
    <row r="143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ht="18.75" customHeight="1">
      <c r="B144" s="280"/>
      <c r="C144" s="280"/>
      <c r="D144" s="280"/>
      <c r="E144" s="280"/>
      <c r="F144" s="317"/>
      <c r="G144" s="280"/>
      <c r="H144" s="280"/>
      <c r="I144" s="280"/>
      <c r="J144" s="280"/>
      <c r="K144" s="280"/>
    </row>
    <row r="145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ht="45" customHeight="1">
      <c r="B147" s="295"/>
      <c r="C147" s="296" t="s">
        <v>821</v>
      </c>
      <c r="D147" s="296"/>
      <c r="E147" s="296"/>
      <c r="F147" s="296"/>
      <c r="G147" s="296"/>
      <c r="H147" s="296"/>
      <c r="I147" s="296"/>
      <c r="J147" s="296"/>
      <c r="K147" s="297"/>
    </row>
    <row r="148" ht="17.25" customHeight="1">
      <c r="B148" s="295"/>
      <c r="C148" s="298" t="s">
        <v>756</v>
      </c>
      <c r="D148" s="298"/>
      <c r="E148" s="298"/>
      <c r="F148" s="298" t="s">
        <v>757</v>
      </c>
      <c r="G148" s="299"/>
      <c r="H148" s="298" t="s">
        <v>58</v>
      </c>
      <c r="I148" s="298" t="s">
        <v>61</v>
      </c>
      <c r="J148" s="298" t="s">
        <v>758</v>
      </c>
      <c r="K148" s="297"/>
    </row>
    <row r="149" ht="17.25" customHeight="1">
      <c r="B149" s="295"/>
      <c r="C149" s="300" t="s">
        <v>759</v>
      </c>
      <c r="D149" s="300"/>
      <c r="E149" s="300"/>
      <c r="F149" s="301" t="s">
        <v>760</v>
      </c>
      <c r="G149" s="302"/>
      <c r="H149" s="300"/>
      <c r="I149" s="300"/>
      <c r="J149" s="300" t="s">
        <v>761</v>
      </c>
      <c r="K149" s="297"/>
    </row>
    <row r="150" ht="5.25" customHeight="1">
      <c r="B150" s="306"/>
      <c r="C150" s="303"/>
      <c r="D150" s="303"/>
      <c r="E150" s="303"/>
      <c r="F150" s="303"/>
      <c r="G150" s="304"/>
      <c r="H150" s="303"/>
      <c r="I150" s="303"/>
      <c r="J150" s="303"/>
      <c r="K150" s="327"/>
    </row>
    <row r="151" ht="15" customHeight="1">
      <c r="B151" s="306"/>
      <c r="C151" s="331" t="s">
        <v>765</v>
      </c>
      <c r="D151" s="283"/>
      <c r="E151" s="283"/>
      <c r="F151" s="332" t="s">
        <v>762</v>
      </c>
      <c r="G151" s="283"/>
      <c r="H151" s="331" t="s">
        <v>802</v>
      </c>
      <c r="I151" s="331" t="s">
        <v>764</v>
      </c>
      <c r="J151" s="331">
        <v>120</v>
      </c>
      <c r="K151" s="327"/>
    </row>
    <row r="152" ht="15" customHeight="1">
      <c r="B152" s="306"/>
      <c r="C152" s="331" t="s">
        <v>811</v>
      </c>
      <c r="D152" s="283"/>
      <c r="E152" s="283"/>
      <c r="F152" s="332" t="s">
        <v>762</v>
      </c>
      <c r="G152" s="283"/>
      <c r="H152" s="331" t="s">
        <v>822</v>
      </c>
      <c r="I152" s="331" t="s">
        <v>764</v>
      </c>
      <c r="J152" s="331" t="s">
        <v>813</v>
      </c>
      <c r="K152" s="327"/>
    </row>
    <row r="153" ht="15" customHeight="1">
      <c r="B153" s="306"/>
      <c r="C153" s="331" t="s">
        <v>710</v>
      </c>
      <c r="D153" s="283"/>
      <c r="E153" s="283"/>
      <c r="F153" s="332" t="s">
        <v>762</v>
      </c>
      <c r="G153" s="283"/>
      <c r="H153" s="331" t="s">
        <v>823</v>
      </c>
      <c r="I153" s="331" t="s">
        <v>764</v>
      </c>
      <c r="J153" s="331" t="s">
        <v>813</v>
      </c>
      <c r="K153" s="327"/>
    </row>
    <row r="154" ht="15" customHeight="1">
      <c r="B154" s="306"/>
      <c r="C154" s="331" t="s">
        <v>767</v>
      </c>
      <c r="D154" s="283"/>
      <c r="E154" s="283"/>
      <c r="F154" s="332" t="s">
        <v>768</v>
      </c>
      <c r="G154" s="283"/>
      <c r="H154" s="331" t="s">
        <v>802</v>
      </c>
      <c r="I154" s="331" t="s">
        <v>764</v>
      </c>
      <c r="J154" s="331">
        <v>50</v>
      </c>
      <c r="K154" s="327"/>
    </row>
    <row r="155" ht="15" customHeight="1">
      <c r="B155" s="306"/>
      <c r="C155" s="331" t="s">
        <v>770</v>
      </c>
      <c r="D155" s="283"/>
      <c r="E155" s="283"/>
      <c r="F155" s="332" t="s">
        <v>762</v>
      </c>
      <c r="G155" s="283"/>
      <c r="H155" s="331" t="s">
        <v>802</v>
      </c>
      <c r="I155" s="331" t="s">
        <v>772</v>
      </c>
      <c r="J155" s="331"/>
      <c r="K155" s="327"/>
    </row>
    <row r="156" ht="15" customHeight="1">
      <c r="B156" s="306"/>
      <c r="C156" s="331" t="s">
        <v>781</v>
      </c>
      <c r="D156" s="283"/>
      <c r="E156" s="283"/>
      <c r="F156" s="332" t="s">
        <v>768</v>
      </c>
      <c r="G156" s="283"/>
      <c r="H156" s="331" t="s">
        <v>802</v>
      </c>
      <c r="I156" s="331" t="s">
        <v>764</v>
      </c>
      <c r="J156" s="331">
        <v>50</v>
      </c>
      <c r="K156" s="327"/>
    </row>
    <row r="157" ht="15" customHeight="1">
      <c r="B157" s="306"/>
      <c r="C157" s="331" t="s">
        <v>789</v>
      </c>
      <c r="D157" s="283"/>
      <c r="E157" s="283"/>
      <c r="F157" s="332" t="s">
        <v>768</v>
      </c>
      <c r="G157" s="283"/>
      <c r="H157" s="331" t="s">
        <v>802</v>
      </c>
      <c r="I157" s="331" t="s">
        <v>764</v>
      </c>
      <c r="J157" s="331">
        <v>50</v>
      </c>
      <c r="K157" s="327"/>
    </row>
    <row r="158" ht="15" customHeight="1">
      <c r="B158" s="306"/>
      <c r="C158" s="331" t="s">
        <v>787</v>
      </c>
      <c r="D158" s="283"/>
      <c r="E158" s="283"/>
      <c r="F158" s="332" t="s">
        <v>768</v>
      </c>
      <c r="G158" s="283"/>
      <c r="H158" s="331" t="s">
        <v>802</v>
      </c>
      <c r="I158" s="331" t="s">
        <v>764</v>
      </c>
      <c r="J158" s="331">
        <v>50</v>
      </c>
      <c r="K158" s="327"/>
    </row>
    <row r="159" ht="15" customHeight="1">
      <c r="B159" s="306"/>
      <c r="C159" s="331" t="s">
        <v>91</v>
      </c>
      <c r="D159" s="283"/>
      <c r="E159" s="283"/>
      <c r="F159" s="332" t="s">
        <v>762</v>
      </c>
      <c r="G159" s="283"/>
      <c r="H159" s="331" t="s">
        <v>824</v>
      </c>
      <c r="I159" s="331" t="s">
        <v>764</v>
      </c>
      <c r="J159" s="331" t="s">
        <v>825</v>
      </c>
      <c r="K159" s="327"/>
    </row>
    <row r="160" ht="15" customHeight="1">
      <c r="B160" s="306"/>
      <c r="C160" s="331" t="s">
        <v>826</v>
      </c>
      <c r="D160" s="283"/>
      <c r="E160" s="283"/>
      <c r="F160" s="332" t="s">
        <v>762</v>
      </c>
      <c r="G160" s="283"/>
      <c r="H160" s="331" t="s">
        <v>827</v>
      </c>
      <c r="I160" s="331" t="s">
        <v>797</v>
      </c>
      <c r="J160" s="331"/>
      <c r="K160" s="327"/>
    </row>
    <row r="161" ht="15" customHeight="1">
      <c r="B161" s="333"/>
      <c r="C161" s="315"/>
      <c r="D161" s="315"/>
      <c r="E161" s="315"/>
      <c r="F161" s="315"/>
      <c r="G161" s="315"/>
      <c r="H161" s="315"/>
      <c r="I161" s="315"/>
      <c r="J161" s="315"/>
      <c r="K161" s="334"/>
    </row>
    <row r="162" ht="18.75" customHeight="1">
      <c r="B162" s="280"/>
      <c r="C162" s="283"/>
      <c r="D162" s="283"/>
      <c r="E162" s="283"/>
      <c r="F162" s="305"/>
      <c r="G162" s="283"/>
      <c r="H162" s="283"/>
      <c r="I162" s="283"/>
      <c r="J162" s="283"/>
      <c r="K162" s="280"/>
    </row>
    <row r="163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ht="45" customHeight="1">
      <c r="B165" s="273"/>
      <c r="C165" s="274" t="s">
        <v>828</v>
      </c>
      <c r="D165" s="274"/>
      <c r="E165" s="274"/>
      <c r="F165" s="274"/>
      <c r="G165" s="274"/>
      <c r="H165" s="274"/>
      <c r="I165" s="274"/>
      <c r="J165" s="274"/>
      <c r="K165" s="275"/>
    </row>
    <row r="166" ht="17.25" customHeight="1">
      <c r="B166" s="273"/>
      <c r="C166" s="298" t="s">
        <v>756</v>
      </c>
      <c r="D166" s="298"/>
      <c r="E166" s="298"/>
      <c r="F166" s="298" t="s">
        <v>757</v>
      </c>
      <c r="G166" s="335"/>
      <c r="H166" s="336" t="s">
        <v>58</v>
      </c>
      <c r="I166" s="336" t="s">
        <v>61</v>
      </c>
      <c r="J166" s="298" t="s">
        <v>758</v>
      </c>
      <c r="K166" s="275"/>
    </row>
    <row r="167" ht="17.25" customHeight="1">
      <c r="B167" s="276"/>
      <c r="C167" s="300" t="s">
        <v>759</v>
      </c>
      <c r="D167" s="300"/>
      <c r="E167" s="300"/>
      <c r="F167" s="301" t="s">
        <v>760</v>
      </c>
      <c r="G167" s="337"/>
      <c r="H167" s="338"/>
      <c r="I167" s="338"/>
      <c r="J167" s="300" t="s">
        <v>761</v>
      </c>
      <c r="K167" s="278"/>
    </row>
    <row r="168" ht="5.25" customHeight="1">
      <c r="B168" s="306"/>
      <c r="C168" s="303"/>
      <c r="D168" s="303"/>
      <c r="E168" s="303"/>
      <c r="F168" s="303"/>
      <c r="G168" s="304"/>
      <c r="H168" s="303"/>
      <c r="I168" s="303"/>
      <c r="J168" s="303"/>
      <c r="K168" s="327"/>
    </row>
    <row r="169" ht="15" customHeight="1">
      <c r="B169" s="306"/>
      <c r="C169" s="283" t="s">
        <v>765</v>
      </c>
      <c r="D169" s="283"/>
      <c r="E169" s="283"/>
      <c r="F169" s="305" t="s">
        <v>762</v>
      </c>
      <c r="G169" s="283"/>
      <c r="H169" s="283" t="s">
        <v>802</v>
      </c>
      <c r="I169" s="283" t="s">
        <v>764</v>
      </c>
      <c r="J169" s="283">
        <v>120</v>
      </c>
      <c r="K169" s="327"/>
    </row>
    <row r="170" ht="15" customHeight="1">
      <c r="B170" s="306"/>
      <c r="C170" s="283" t="s">
        <v>811</v>
      </c>
      <c r="D170" s="283"/>
      <c r="E170" s="283"/>
      <c r="F170" s="305" t="s">
        <v>762</v>
      </c>
      <c r="G170" s="283"/>
      <c r="H170" s="283" t="s">
        <v>812</v>
      </c>
      <c r="I170" s="283" t="s">
        <v>764</v>
      </c>
      <c r="J170" s="283" t="s">
        <v>813</v>
      </c>
      <c r="K170" s="327"/>
    </row>
    <row r="171" ht="15" customHeight="1">
      <c r="B171" s="306"/>
      <c r="C171" s="283" t="s">
        <v>710</v>
      </c>
      <c r="D171" s="283"/>
      <c r="E171" s="283"/>
      <c r="F171" s="305" t="s">
        <v>762</v>
      </c>
      <c r="G171" s="283"/>
      <c r="H171" s="283" t="s">
        <v>829</v>
      </c>
      <c r="I171" s="283" t="s">
        <v>764</v>
      </c>
      <c r="J171" s="283" t="s">
        <v>813</v>
      </c>
      <c r="K171" s="327"/>
    </row>
    <row r="172" ht="15" customHeight="1">
      <c r="B172" s="306"/>
      <c r="C172" s="283" t="s">
        <v>767</v>
      </c>
      <c r="D172" s="283"/>
      <c r="E172" s="283"/>
      <c r="F172" s="305" t="s">
        <v>768</v>
      </c>
      <c r="G172" s="283"/>
      <c r="H172" s="283" t="s">
        <v>829</v>
      </c>
      <c r="I172" s="283" t="s">
        <v>764</v>
      </c>
      <c r="J172" s="283">
        <v>50</v>
      </c>
      <c r="K172" s="327"/>
    </row>
    <row r="173" ht="15" customHeight="1">
      <c r="B173" s="306"/>
      <c r="C173" s="283" t="s">
        <v>770</v>
      </c>
      <c r="D173" s="283"/>
      <c r="E173" s="283"/>
      <c r="F173" s="305" t="s">
        <v>762</v>
      </c>
      <c r="G173" s="283"/>
      <c r="H173" s="283" t="s">
        <v>829</v>
      </c>
      <c r="I173" s="283" t="s">
        <v>772</v>
      </c>
      <c r="J173" s="283"/>
      <c r="K173" s="327"/>
    </row>
    <row r="174" ht="15" customHeight="1">
      <c r="B174" s="306"/>
      <c r="C174" s="283" t="s">
        <v>781</v>
      </c>
      <c r="D174" s="283"/>
      <c r="E174" s="283"/>
      <c r="F174" s="305" t="s">
        <v>768</v>
      </c>
      <c r="G174" s="283"/>
      <c r="H174" s="283" t="s">
        <v>829</v>
      </c>
      <c r="I174" s="283" t="s">
        <v>764</v>
      </c>
      <c r="J174" s="283">
        <v>50</v>
      </c>
      <c r="K174" s="327"/>
    </row>
    <row r="175" ht="15" customHeight="1">
      <c r="B175" s="306"/>
      <c r="C175" s="283" t="s">
        <v>789</v>
      </c>
      <c r="D175" s="283"/>
      <c r="E175" s="283"/>
      <c r="F175" s="305" t="s">
        <v>768</v>
      </c>
      <c r="G175" s="283"/>
      <c r="H175" s="283" t="s">
        <v>829</v>
      </c>
      <c r="I175" s="283" t="s">
        <v>764</v>
      </c>
      <c r="J175" s="283">
        <v>50</v>
      </c>
      <c r="K175" s="327"/>
    </row>
    <row r="176" ht="15" customHeight="1">
      <c r="B176" s="306"/>
      <c r="C176" s="283" t="s">
        <v>787</v>
      </c>
      <c r="D176" s="283"/>
      <c r="E176" s="283"/>
      <c r="F176" s="305" t="s">
        <v>768</v>
      </c>
      <c r="G176" s="283"/>
      <c r="H176" s="283" t="s">
        <v>829</v>
      </c>
      <c r="I176" s="283" t="s">
        <v>764</v>
      </c>
      <c r="J176" s="283">
        <v>50</v>
      </c>
      <c r="K176" s="327"/>
    </row>
    <row r="177" ht="15" customHeight="1">
      <c r="B177" s="306"/>
      <c r="C177" s="283" t="s">
        <v>110</v>
      </c>
      <c r="D177" s="283"/>
      <c r="E177" s="283"/>
      <c r="F177" s="305" t="s">
        <v>762</v>
      </c>
      <c r="G177" s="283"/>
      <c r="H177" s="283" t="s">
        <v>830</v>
      </c>
      <c r="I177" s="283" t="s">
        <v>831</v>
      </c>
      <c r="J177" s="283"/>
      <c r="K177" s="327"/>
    </row>
    <row r="178" ht="15" customHeight="1">
      <c r="B178" s="306"/>
      <c r="C178" s="283" t="s">
        <v>61</v>
      </c>
      <c r="D178" s="283"/>
      <c r="E178" s="283"/>
      <c r="F178" s="305" t="s">
        <v>762</v>
      </c>
      <c r="G178" s="283"/>
      <c r="H178" s="283" t="s">
        <v>832</v>
      </c>
      <c r="I178" s="283" t="s">
        <v>833</v>
      </c>
      <c r="J178" s="283">
        <v>1</v>
      </c>
      <c r="K178" s="327"/>
    </row>
    <row r="179" ht="15" customHeight="1">
      <c r="B179" s="306"/>
      <c r="C179" s="283" t="s">
        <v>57</v>
      </c>
      <c r="D179" s="283"/>
      <c r="E179" s="283"/>
      <c r="F179" s="305" t="s">
        <v>762</v>
      </c>
      <c r="G179" s="283"/>
      <c r="H179" s="283" t="s">
        <v>834</v>
      </c>
      <c r="I179" s="283" t="s">
        <v>764</v>
      </c>
      <c r="J179" s="283">
        <v>20</v>
      </c>
      <c r="K179" s="327"/>
    </row>
    <row r="180" ht="15" customHeight="1">
      <c r="B180" s="306"/>
      <c r="C180" s="283" t="s">
        <v>58</v>
      </c>
      <c r="D180" s="283"/>
      <c r="E180" s="283"/>
      <c r="F180" s="305" t="s">
        <v>762</v>
      </c>
      <c r="G180" s="283"/>
      <c r="H180" s="283" t="s">
        <v>835</v>
      </c>
      <c r="I180" s="283" t="s">
        <v>764</v>
      </c>
      <c r="J180" s="283">
        <v>255</v>
      </c>
      <c r="K180" s="327"/>
    </row>
    <row r="181" ht="15" customHeight="1">
      <c r="B181" s="306"/>
      <c r="C181" s="283" t="s">
        <v>111</v>
      </c>
      <c r="D181" s="283"/>
      <c r="E181" s="283"/>
      <c r="F181" s="305" t="s">
        <v>762</v>
      </c>
      <c r="G181" s="283"/>
      <c r="H181" s="283" t="s">
        <v>726</v>
      </c>
      <c r="I181" s="283" t="s">
        <v>764</v>
      </c>
      <c r="J181" s="283">
        <v>10</v>
      </c>
      <c r="K181" s="327"/>
    </row>
    <row r="182" ht="15" customHeight="1">
      <c r="B182" s="306"/>
      <c r="C182" s="283" t="s">
        <v>112</v>
      </c>
      <c r="D182" s="283"/>
      <c r="E182" s="283"/>
      <c r="F182" s="305" t="s">
        <v>762</v>
      </c>
      <c r="G182" s="283"/>
      <c r="H182" s="283" t="s">
        <v>836</v>
      </c>
      <c r="I182" s="283" t="s">
        <v>797</v>
      </c>
      <c r="J182" s="283"/>
      <c r="K182" s="327"/>
    </row>
    <row r="183" ht="15" customHeight="1">
      <c r="B183" s="306"/>
      <c r="C183" s="283" t="s">
        <v>837</v>
      </c>
      <c r="D183" s="283"/>
      <c r="E183" s="283"/>
      <c r="F183" s="305" t="s">
        <v>762</v>
      </c>
      <c r="G183" s="283"/>
      <c r="H183" s="283" t="s">
        <v>838</v>
      </c>
      <c r="I183" s="283" t="s">
        <v>797</v>
      </c>
      <c r="J183" s="283"/>
      <c r="K183" s="327"/>
    </row>
    <row r="184" ht="15" customHeight="1">
      <c r="B184" s="306"/>
      <c r="C184" s="283" t="s">
        <v>826</v>
      </c>
      <c r="D184" s="283"/>
      <c r="E184" s="283"/>
      <c r="F184" s="305" t="s">
        <v>762</v>
      </c>
      <c r="G184" s="283"/>
      <c r="H184" s="283" t="s">
        <v>839</v>
      </c>
      <c r="I184" s="283" t="s">
        <v>797</v>
      </c>
      <c r="J184" s="283"/>
      <c r="K184" s="327"/>
    </row>
    <row r="185" ht="15" customHeight="1">
      <c r="B185" s="306"/>
      <c r="C185" s="283" t="s">
        <v>114</v>
      </c>
      <c r="D185" s="283"/>
      <c r="E185" s="283"/>
      <c r="F185" s="305" t="s">
        <v>768</v>
      </c>
      <c r="G185" s="283"/>
      <c r="H185" s="283" t="s">
        <v>840</v>
      </c>
      <c r="I185" s="283" t="s">
        <v>764</v>
      </c>
      <c r="J185" s="283">
        <v>50</v>
      </c>
      <c r="K185" s="327"/>
    </row>
    <row r="186" ht="15" customHeight="1">
      <c r="B186" s="306"/>
      <c r="C186" s="283" t="s">
        <v>841</v>
      </c>
      <c r="D186" s="283"/>
      <c r="E186" s="283"/>
      <c r="F186" s="305" t="s">
        <v>768</v>
      </c>
      <c r="G186" s="283"/>
      <c r="H186" s="283" t="s">
        <v>842</v>
      </c>
      <c r="I186" s="283" t="s">
        <v>843</v>
      </c>
      <c r="J186" s="283"/>
      <c r="K186" s="327"/>
    </row>
    <row r="187" ht="15" customHeight="1">
      <c r="B187" s="306"/>
      <c r="C187" s="283" t="s">
        <v>844</v>
      </c>
      <c r="D187" s="283"/>
      <c r="E187" s="283"/>
      <c r="F187" s="305" t="s">
        <v>768</v>
      </c>
      <c r="G187" s="283"/>
      <c r="H187" s="283" t="s">
        <v>845</v>
      </c>
      <c r="I187" s="283" t="s">
        <v>843</v>
      </c>
      <c r="J187" s="283"/>
      <c r="K187" s="327"/>
    </row>
    <row r="188" ht="15" customHeight="1">
      <c r="B188" s="306"/>
      <c r="C188" s="283" t="s">
        <v>846</v>
      </c>
      <c r="D188" s="283"/>
      <c r="E188" s="283"/>
      <c r="F188" s="305" t="s">
        <v>768</v>
      </c>
      <c r="G188" s="283"/>
      <c r="H188" s="283" t="s">
        <v>847</v>
      </c>
      <c r="I188" s="283" t="s">
        <v>843</v>
      </c>
      <c r="J188" s="283"/>
      <c r="K188" s="327"/>
    </row>
    <row r="189" ht="15" customHeight="1">
      <c r="B189" s="306"/>
      <c r="C189" s="339" t="s">
        <v>848</v>
      </c>
      <c r="D189" s="283"/>
      <c r="E189" s="283"/>
      <c r="F189" s="305" t="s">
        <v>768</v>
      </c>
      <c r="G189" s="283"/>
      <c r="H189" s="283" t="s">
        <v>849</v>
      </c>
      <c r="I189" s="283" t="s">
        <v>850</v>
      </c>
      <c r="J189" s="340" t="s">
        <v>851</v>
      </c>
      <c r="K189" s="327"/>
    </row>
    <row r="190" ht="15" customHeight="1">
      <c r="B190" s="306"/>
      <c r="C190" s="290" t="s">
        <v>46</v>
      </c>
      <c r="D190" s="283"/>
      <c r="E190" s="283"/>
      <c r="F190" s="305" t="s">
        <v>762</v>
      </c>
      <c r="G190" s="283"/>
      <c r="H190" s="280" t="s">
        <v>852</v>
      </c>
      <c r="I190" s="283" t="s">
        <v>853</v>
      </c>
      <c r="J190" s="283"/>
      <c r="K190" s="327"/>
    </row>
    <row r="191" ht="15" customHeight="1">
      <c r="B191" s="306"/>
      <c r="C191" s="290" t="s">
        <v>854</v>
      </c>
      <c r="D191" s="283"/>
      <c r="E191" s="283"/>
      <c r="F191" s="305" t="s">
        <v>762</v>
      </c>
      <c r="G191" s="283"/>
      <c r="H191" s="283" t="s">
        <v>855</v>
      </c>
      <c r="I191" s="283" t="s">
        <v>797</v>
      </c>
      <c r="J191" s="283"/>
      <c r="K191" s="327"/>
    </row>
    <row r="192" ht="15" customHeight="1">
      <c r="B192" s="306"/>
      <c r="C192" s="290" t="s">
        <v>856</v>
      </c>
      <c r="D192" s="283"/>
      <c r="E192" s="283"/>
      <c r="F192" s="305" t="s">
        <v>762</v>
      </c>
      <c r="G192" s="283"/>
      <c r="H192" s="283" t="s">
        <v>857</v>
      </c>
      <c r="I192" s="283" t="s">
        <v>797</v>
      </c>
      <c r="J192" s="283"/>
      <c r="K192" s="327"/>
    </row>
    <row r="193" ht="15" customHeight="1">
      <c r="B193" s="306"/>
      <c r="C193" s="290" t="s">
        <v>858</v>
      </c>
      <c r="D193" s="283"/>
      <c r="E193" s="283"/>
      <c r="F193" s="305" t="s">
        <v>768</v>
      </c>
      <c r="G193" s="283"/>
      <c r="H193" s="283" t="s">
        <v>859</v>
      </c>
      <c r="I193" s="283" t="s">
        <v>797</v>
      </c>
      <c r="J193" s="283"/>
      <c r="K193" s="327"/>
    </row>
    <row r="194" ht="15" customHeight="1">
      <c r="B194" s="333"/>
      <c r="C194" s="341"/>
      <c r="D194" s="315"/>
      <c r="E194" s="315"/>
      <c r="F194" s="315"/>
      <c r="G194" s="315"/>
      <c r="H194" s="315"/>
      <c r="I194" s="315"/>
      <c r="J194" s="315"/>
      <c r="K194" s="334"/>
    </row>
    <row r="195" ht="18.75" customHeight="1">
      <c r="B195" s="280"/>
      <c r="C195" s="283"/>
      <c r="D195" s="283"/>
      <c r="E195" s="283"/>
      <c r="F195" s="305"/>
      <c r="G195" s="283"/>
      <c r="H195" s="283"/>
      <c r="I195" s="283"/>
      <c r="J195" s="283"/>
      <c r="K195" s="280"/>
    </row>
    <row r="196" ht="18.75" customHeight="1">
      <c r="B196" s="280"/>
      <c r="C196" s="283"/>
      <c r="D196" s="283"/>
      <c r="E196" s="283"/>
      <c r="F196" s="305"/>
      <c r="G196" s="283"/>
      <c r="H196" s="283"/>
      <c r="I196" s="283"/>
      <c r="J196" s="283"/>
      <c r="K196" s="280"/>
    </row>
    <row r="197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ht="21">
      <c r="B199" s="273"/>
      <c r="C199" s="274" t="s">
        <v>860</v>
      </c>
      <c r="D199" s="274"/>
      <c r="E199" s="274"/>
      <c r="F199" s="274"/>
      <c r="G199" s="274"/>
      <c r="H199" s="274"/>
      <c r="I199" s="274"/>
      <c r="J199" s="274"/>
      <c r="K199" s="275"/>
    </row>
    <row r="200" ht="25.5" customHeight="1">
      <c r="B200" s="273"/>
      <c r="C200" s="342" t="s">
        <v>861</v>
      </c>
      <c r="D200" s="342"/>
      <c r="E200" s="342"/>
      <c r="F200" s="342" t="s">
        <v>862</v>
      </c>
      <c r="G200" s="343"/>
      <c r="H200" s="342" t="s">
        <v>863</v>
      </c>
      <c r="I200" s="342"/>
      <c r="J200" s="342"/>
      <c r="K200" s="275"/>
    </row>
    <row r="201" ht="5.25" customHeight="1">
      <c r="B201" s="306"/>
      <c r="C201" s="303"/>
      <c r="D201" s="303"/>
      <c r="E201" s="303"/>
      <c r="F201" s="303"/>
      <c r="G201" s="283"/>
      <c r="H201" s="303"/>
      <c r="I201" s="303"/>
      <c r="J201" s="303"/>
      <c r="K201" s="327"/>
    </row>
    <row r="202" ht="15" customHeight="1">
      <c r="B202" s="306"/>
      <c r="C202" s="283" t="s">
        <v>853</v>
      </c>
      <c r="D202" s="283"/>
      <c r="E202" s="283"/>
      <c r="F202" s="305" t="s">
        <v>47</v>
      </c>
      <c r="G202" s="283"/>
      <c r="H202" s="283" t="s">
        <v>864</v>
      </c>
      <c r="I202" s="283"/>
      <c r="J202" s="283"/>
      <c r="K202" s="327"/>
    </row>
    <row r="203" ht="15" customHeight="1">
      <c r="B203" s="306"/>
      <c r="C203" s="312"/>
      <c r="D203" s="283"/>
      <c r="E203" s="283"/>
      <c r="F203" s="305" t="s">
        <v>48</v>
      </c>
      <c r="G203" s="283"/>
      <c r="H203" s="283" t="s">
        <v>865</v>
      </c>
      <c r="I203" s="283"/>
      <c r="J203" s="283"/>
      <c r="K203" s="327"/>
    </row>
    <row r="204" ht="15" customHeight="1">
      <c r="B204" s="306"/>
      <c r="C204" s="312"/>
      <c r="D204" s="283"/>
      <c r="E204" s="283"/>
      <c r="F204" s="305" t="s">
        <v>51</v>
      </c>
      <c r="G204" s="283"/>
      <c r="H204" s="283" t="s">
        <v>866</v>
      </c>
      <c r="I204" s="283"/>
      <c r="J204" s="283"/>
      <c r="K204" s="327"/>
    </row>
    <row r="205" ht="15" customHeight="1">
      <c r="B205" s="306"/>
      <c r="C205" s="283"/>
      <c r="D205" s="283"/>
      <c r="E205" s="283"/>
      <c r="F205" s="305" t="s">
        <v>49</v>
      </c>
      <c r="G205" s="283"/>
      <c r="H205" s="283" t="s">
        <v>867</v>
      </c>
      <c r="I205" s="283"/>
      <c r="J205" s="283"/>
      <c r="K205" s="327"/>
    </row>
    <row r="206" ht="15" customHeight="1">
      <c r="B206" s="306"/>
      <c r="C206" s="283"/>
      <c r="D206" s="283"/>
      <c r="E206" s="283"/>
      <c r="F206" s="305" t="s">
        <v>50</v>
      </c>
      <c r="G206" s="283"/>
      <c r="H206" s="283" t="s">
        <v>868</v>
      </c>
      <c r="I206" s="283"/>
      <c r="J206" s="283"/>
      <c r="K206" s="327"/>
    </row>
    <row r="207" ht="15" customHeight="1">
      <c r="B207" s="306"/>
      <c r="C207" s="283"/>
      <c r="D207" s="283"/>
      <c r="E207" s="283"/>
      <c r="F207" s="305"/>
      <c r="G207" s="283"/>
      <c r="H207" s="283"/>
      <c r="I207" s="283"/>
      <c r="J207" s="283"/>
      <c r="K207" s="327"/>
    </row>
    <row r="208" ht="15" customHeight="1">
      <c r="B208" s="306"/>
      <c r="C208" s="283" t="s">
        <v>809</v>
      </c>
      <c r="D208" s="283"/>
      <c r="E208" s="283"/>
      <c r="F208" s="305" t="s">
        <v>83</v>
      </c>
      <c r="G208" s="283"/>
      <c r="H208" s="283" t="s">
        <v>869</v>
      </c>
      <c r="I208" s="283"/>
      <c r="J208" s="283"/>
      <c r="K208" s="327"/>
    </row>
    <row r="209" ht="15" customHeight="1">
      <c r="B209" s="306"/>
      <c r="C209" s="312"/>
      <c r="D209" s="283"/>
      <c r="E209" s="283"/>
      <c r="F209" s="305" t="s">
        <v>706</v>
      </c>
      <c r="G209" s="283"/>
      <c r="H209" s="283" t="s">
        <v>707</v>
      </c>
      <c r="I209" s="283"/>
      <c r="J209" s="283"/>
      <c r="K209" s="327"/>
    </row>
    <row r="210" ht="15" customHeight="1">
      <c r="B210" s="306"/>
      <c r="C210" s="283"/>
      <c r="D210" s="283"/>
      <c r="E210" s="283"/>
      <c r="F210" s="305" t="s">
        <v>704</v>
      </c>
      <c r="G210" s="283"/>
      <c r="H210" s="283" t="s">
        <v>870</v>
      </c>
      <c r="I210" s="283"/>
      <c r="J210" s="283"/>
      <c r="K210" s="327"/>
    </row>
    <row r="211" ht="15" customHeight="1">
      <c r="B211" s="344"/>
      <c r="C211" s="312"/>
      <c r="D211" s="312"/>
      <c r="E211" s="312"/>
      <c r="F211" s="305" t="s">
        <v>708</v>
      </c>
      <c r="G211" s="290"/>
      <c r="H211" s="331" t="s">
        <v>709</v>
      </c>
      <c r="I211" s="331"/>
      <c r="J211" s="331"/>
      <c r="K211" s="345"/>
    </row>
    <row r="212" ht="15" customHeight="1">
      <c r="B212" s="344"/>
      <c r="C212" s="312"/>
      <c r="D212" s="312"/>
      <c r="E212" s="312"/>
      <c r="F212" s="305" t="s">
        <v>332</v>
      </c>
      <c r="G212" s="290"/>
      <c r="H212" s="331" t="s">
        <v>871</v>
      </c>
      <c r="I212" s="331"/>
      <c r="J212" s="331"/>
      <c r="K212" s="345"/>
    </row>
    <row r="213" ht="15" customHeight="1">
      <c r="B213" s="344"/>
      <c r="C213" s="312"/>
      <c r="D213" s="312"/>
      <c r="E213" s="312"/>
      <c r="F213" s="346"/>
      <c r="G213" s="290"/>
      <c r="H213" s="347"/>
      <c r="I213" s="347"/>
      <c r="J213" s="347"/>
      <c r="K213" s="345"/>
    </row>
    <row r="214" ht="15" customHeight="1">
      <c r="B214" s="344"/>
      <c r="C214" s="283" t="s">
        <v>833</v>
      </c>
      <c r="D214" s="312"/>
      <c r="E214" s="312"/>
      <c r="F214" s="305">
        <v>1</v>
      </c>
      <c r="G214" s="290"/>
      <c r="H214" s="331" t="s">
        <v>872</v>
      </c>
      <c r="I214" s="331"/>
      <c r="J214" s="331"/>
      <c r="K214" s="345"/>
    </row>
    <row r="215" ht="15" customHeight="1">
      <c r="B215" s="344"/>
      <c r="C215" s="312"/>
      <c r="D215" s="312"/>
      <c r="E215" s="312"/>
      <c r="F215" s="305">
        <v>2</v>
      </c>
      <c r="G215" s="290"/>
      <c r="H215" s="331" t="s">
        <v>873</v>
      </c>
      <c r="I215" s="331"/>
      <c r="J215" s="331"/>
      <c r="K215" s="345"/>
    </row>
    <row r="216" ht="15" customHeight="1">
      <c r="B216" s="344"/>
      <c r="C216" s="312"/>
      <c r="D216" s="312"/>
      <c r="E216" s="312"/>
      <c r="F216" s="305">
        <v>3</v>
      </c>
      <c r="G216" s="290"/>
      <c r="H216" s="331" t="s">
        <v>874</v>
      </c>
      <c r="I216" s="331"/>
      <c r="J216" s="331"/>
      <c r="K216" s="345"/>
    </row>
    <row r="217" ht="15" customHeight="1">
      <c r="B217" s="344"/>
      <c r="C217" s="312"/>
      <c r="D217" s="312"/>
      <c r="E217" s="312"/>
      <c r="F217" s="305">
        <v>4</v>
      </c>
      <c r="G217" s="290"/>
      <c r="H217" s="331" t="s">
        <v>875</v>
      </c>
      <c r="I217" s="331"/>
      <c r="J217" s="331"/>
      <c r="K217" s="345"/>
    </row>
    <row r="218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 Koběrská</dc:creator>
  <cp:lastModifiedBy>Jana Koběrská</cp:lastModifiedBy>
  <dcterms:created xsi:type="dcterms:W3CDTF">2019-06-11T13:40:56Z</dcterms:created>
  <dcterms:modified xsi:type="dcterms:W3CDTF">2019-06-11T13:41:01Z</dcterms:modified>
</cp:coreProperties>
</file>